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<sst xmlns="http://schemas.openxmlformats.org/spreadsheetml/2006/main" count="371" uniqueCount="138">
  <si>
    <t>退休职工住房补贴情况公示表</t>
  </si>
  <si>
    <r>
      <t>单位名称：庆元县汽车运输有限公司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公示时间：2020年7月30日至2020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年8月9日</t>
    </r>
  </si>
  <si>
    <t>金额单位：元</t>
  </si>
  <si>
    <t>编号</t>
  </si>
  <si>
    <t>姓名</t>
  </si>
  <si>
    <t>性别</t>
  </si>
  <si>
    <t>出生
年月</t>
  </si>
  <si>
    <t>参加
工作
时间</t>
  </si>
  <si>
    <t>离退休
执行
时间</t>
  </si>
  <si>
    <t>职务或
职称</t>
  </si>
  <si>
    <t>94年底
前工龄</t>
  </si>
  <si>
    <r>
      <t>享受住房补贴面积标准</t>
    </r>
    <r>
      <rPr>
        <sz val="10.5"/>
        <rFont val="Times New Roman"/>
        <family val="1"/>
      </rPr>
      <t>m</t>
    </r>
    <r>
      <rPr>
        <vertAlign val="superscript"/>
        <sz val="10.5"/>
        <rFont val="Times New Roman"/>
        <family val="1"/>
      </rPr>
      <t>2</t>
    </r>
  </si>
  <si>
    <t>房改房</t>
  </si>
  <si>
    <t>住房困难
补助费</t>
  </si>
  <si>
    <r>
      <t xml:space="preserve">补差
面积
</t>
    </r>
    <r>
      <rPr>
        <sz val="10.5"/>
        <rFont val="Times New Roman"/>
        <family val="1"/>
      </rPr>
      <t>m</t>
    </r>
    <r>
      <rPr>
        <vertAlign val="superscript"/>
        <sz val="10.5"/>
        <rFont val="Times New Roman"/>
        <family val="1"/>
      </rPr>
      <t>2</t>
    </r>
  </si>
  <si>
    <t>住房货币补差</t>
  </si>
  <si>
    <t>发放
住房
补贴
（元）</t>
  </si>
  <si>
    <t>备注</t>
  </si>
  <si>
    <t>本人或
配偶</t>
  </si>
  <si>
    <r>
      <t xml:space="preserve">面积
</t>
    </r>
    <r>
      <rPr>
        <sz val="10.5"/>
        <rFont val="Times New Roman"/>
        <family val="1"/>
      </rPr>
      <t>m</t>
    </r>
    <r>
      <rPr>
        <vertAlign val="superscript"/>
        <sz val="10.5"/>
        <rFont val="Times New Roman"/>
        <family val="1"/>
      </rPr>
      <t>2</t>
    </r>
  </si>
  <si>
    <t>领费
时间</t>
  </si>
  <si>
    <t>补贴
金额</t>
  </si>
  <si>
    <t>一次性住房
补贴</t>
  </si>
  <si>
    <t>工龄住房补贴</t>
  </si>
  <si>
    <t>小计</t>
  </si>
  <si>
    <t>张东华</t>
  </si>
  <si>
    <t>男</t>
  </si>
  <si>
    <t>本人</t>
  </si>
  <si>
    <t>吴应凤</t>
  </si>
  <si>
    <t>女</t>
  </si>
  <si>
    <t>配偶</t>
  </si>
  <si>
    <t>吴学伦</t>
  </si>
  <si>
    <t>批地建房</t>
  </si>
  <si>
    <t>吴水姿</t>
  </si>
  <si>
    <t>陈启堂</t>
  </si>
  <si>
    <t>许广秀</t>
  </si>
  <si>
    <t>无</t>
  </si>
  <si>
    <t>沈开养</t>
  </si>
  <si>
    <t>中级职称</t>
  </si>
  <si>
    <t>吴赛娟</t>
  </si>
  <si>
    <t>吴顺荣</t>
  </si>
  <si>
    <t>吴金香</t>
  </si>
  <si>
    <t>姚永长</t>
  </si>
  <si>
    <t>方荷芳</t>
  </si>
  <si>
    <t>祝坛根</t>
  </si>
  <si>
    <t>1977年9月</t>
  </si>
  <si>
    <t>徐小芳</t>
  </si>
  <si>
    <t>胡睦尚</t>
  </si>
  <si>
    <t>批地建房已拆</t>
  </si>
  <si>
    <t>吴鲜丽</t>
  </si>
  <si>
    <t>1977年1月</t>
  </si>
  <si>
    <t>范惠林</t>
  </si>
  <si>
    <t>赖慧玲</t>
  </si>
  <si>
    <t>1977年4月</t>
  </si>
  <si>
    <t>谢心奎</t>
  </si>
  <si>
    <t>徐苏兰</t>
  </si>
  <si>
    <t>王其周</t>
  </si>
  <si>
    <t>吴义姿</t>
  </si>
  <si>
    <t>吴盛全</t>
  </si>
  <si>
    <t>吴文娇</t>
  </si>
  <si>
    <t>吴明玲</t>
  </si>
  <si>
    <t>张成喜</t>
  </si>
  <si>
    <t>陈观清</t>
  </si>
  <si>
    <t>吴友荷</t>
  </si>
  <si>
    <t>吴奕高</t>
  </si>
  <si>
    <t>胡荷英</t>
  </si>
  <si>
    <t>李晓春</t>
  </si>
  <si>
    <t>吴清华</t>
  </si>
  <si>
    <t>吴金生</t>
  </si>
  <si>
    <t>吴甘英</t>
  </si>
  <si>
    <t>周家永</t>
  </si>
  <si>
    <t>沙秀菊</t>
  </si>
  <si>
    <t>田永海</t>
  </si>
  <si>
    <t>孙春菊</t>
  </si>
  <si>
    <t>杨宽清</t>
  </si>
  <si>
    <t>叶永菊</t>
  </si>
  <si>
    <t>周观火</t>
  </si>
  <si>
    <t>叶宝英</t>
  </si>
  <si>
    <t>吴让吕</t>
  </si>
  <si>
    <t>尹友娇</t>
  </si>
  <si>
    <t>沈世球</t>
  </si>
  <si>
    <t>薛素英</t>
  </si>
  <si>
    <t>周知勇</t>
  </si>
  <si>
    <t>吴昌英</t>
  </si>
  <si>
    <t>吴联奎</t>
  </si>
  <si>
    <t>周笑云</t>
  </si>
  <si>
    <t>吴长锡</t>
  </si>
  <si>
    <t>吴定彩</t>
  </si>
  <si>
    <t>许土生</t>
  </si>
  <si>
    <t>廖招珺</t>
  </si>
  <si>
    <t>练亦隆</t>
  </si>
  <si>
    <t>刘章聪</t>
  </si>
  <si>
    <t>吴绍安</t>
  </si>
  <si>
    <t>练晓英</t>
  </si>
  <si>
    <t>吴传兴</t>
  </si>
  <si>
    <t>毛月英</t>
  </si>
  <si>
    <t>徐文良</t>
  </si>
  <si>
    <t>祝冬连</t>
  </si>
  <si>
    <t>卢德法</t>
  </si>
  <si>
    <t>吴秋莲</t>
  </si>
  <si>
    <t>许曼宜</t>
  </si>
  <si>
    <t>王宝杰</t>
  </si>
  <si>
    <t>吴宗强</t>
  </si>
  <si>
    <t>叶美爱</t>
  </si>
  <si>
    <t>阎昌生</t>
  </si>
  <si>
    <t>林德芬</t>
  </si>
  <si>
    <t>项兴文</t>
  </si>
  <si>
    <t>苏松姿</t>
  </si>
  <si>
    <t>吴裕火</t>
  </si>
  <si>
    <t>瞿荣妫</t>
  </si>
  <si>
    <t>吴孚跃</t>
  </si>
  <si>
    <t>叶美姿</t>
  </si>
  <si>
    <t>刘昌绪</t>
  </si>
  <si>
    <t>吴园菊</t>
  </si>
  <si>
    <t>曾泽瑞</t>
  </si>
  <si>
    <t>毛秀梅</t>
  </si>
  <si>
    <t>邵庆茂</t>
  </si>
  <si>
    <t>叶素琴</t>
  </si>
  <si>
    <t>任恭升</t>
  </si>
  <si>
    <t>1979年12月</t>
  </si>
  <si>
    <t>吴春香</t>
  </si>
  <si>
    <t>吴德贤</t>
  </si>
  <si>
    <t>全仁姬</t>
  </si>
  <si>
    <t>李天性</t>
  </si>
  <si>
    <t>张美玲</t>
  </si>
  <si>
    <t>吴达利</t>
  </si>
  <si>
    <t>范国瑞</t>
  </si>
  <si>
    <t>1971年9月</t>
  </si>
  <si>
    <t>朱志田</t>
  </si>
  <si>
    <t>叶仁妫</t>
  </si>
  <si>
    <t>汤金铭</t>
  </si>
  <si>
    <t>梅桂花</t>
  </si>
  <si>
    <t>沈世良</t>
  </si>
  <si>
    <t>吴马兰</t>
  </si>
  <si>
    <t>潘官连</t>
  </si>
  <si>
    <t>张如琛</t>
  </si>
  <si>
    <t>朱贤丰</t>
  </si>
  <si>
    <t>吴　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</si>
</sst>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2"/>
      <name val="宋体"/>
      <family val="0"/>
    </font>
    <font>
      <b/>
      <sz val="20"/>
      <name val="创艺简标宋"/>
      <family val="0"/>
    </font>
    <font>
      <sz val="20"/>
      <name val="创艺简标宋"/>
      <family val="0"/>
    </font>
    <font>
      <sz val="10.5"/>
      <name val="宋体"/>
      <family val="0"/>
    </font>
    <font>
      <sz val="10.5"/>
      <name val="Times New Roman"/>
      <family val="1"/>
    </font>
    <font>
      <sz val="10"/>
      <name val="宋体"/>
      <family val="0"/>
    </font>
    <font>
      <sz val="10.5"/>
      <color indexed="8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vertAlign val="superscript"/>
      <sz val="10.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9" xfId="0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57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57" fontId="5" fillId="33" borderId="11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57" fontId="5" fillId="33" borderId="12" xfId="0" applyNumberFormat="1" applyFont="1" applyFill="1" applyBorder="1" applyAlignment="1">
      <alignment horizontal="center" vertical="center"/>
    </xf>
    <xf numFmtId="57" fontId="5" fillId="33" borderId="13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tabSelected="1" workbookViewId="0" topLeftCell="A1">
      <selection activeCell="I4" sqref="I4:I6"/>
    </sheetView>
  </sheetViews>
  <sheetFormatPr defaultColWidth="9.00390625" defaultRowHeight="14.25"/>
  <cols>
    <col min="1" max="1" width="4.00390625" style="0" customWidth="1"/>
    <col min="2" max="2" width="7.50390625" style="0" customWidth="1"/>
    <col min="3" max="3" width="5.25390625" style="0" customWidth="1"/>
    <col min="4" max="4" width="8.75390625" style="1" customWidth="1"/>
    <col min="5" max="5" width="9.625" style="0" customWidth="1"/>
    <col min="6" max="6" width="9.375" style="0" customWidth="1"/>
    <col min="7" max="7" width="7.75390625" style="0" customWidth="1"/>
    <col min="8" max="8" width="7.125" style="0" customWidth="1"/>
    <col min="9" max="9" width="8.875" style="0" customWidth="1"/>
    <col min="10" max="10" width="8.75390625" style="0" customWidth="1"/>
    <col min="11" max="11" width="6.75390625" style="0" customWidth="1"/>
    <col min="12" max="13" width="5.875" style="0" customWidth="1"/>
    <col min="14" max="14" width="6.50390625" style="0" customWidth="1"/>
    <col min="15" max="15" width="8.75390625" style="0" customWidth="1"/>
    <col min="16" max="16" width="8.25390625" style="0" customWidth="1"/>
    <col min="17" max="17" width="10.25390625" style="0" customWidth="1"/>
    <col min="18" max="18" width="8.625" style="0" customWidth="1"/>
    <col min="19" max="19" width="11.625" style="0" customWidth="1"/>
  </cols>
  <sheetData>
    <row r="1" spans="1:19" ht="33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8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4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6.5" customHeight="1">
      <c r="A4" s="7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/>
      <c r="L4" s="7" t="s">
        <v>13</v>
      </c>
      <c r="M4" s="7"/>
      <c r="N4" s="7" t="s">
        <v>14</v>
      </c>
      <c r="O4" s="7" t="s">
        <v>15</v>
      </c>
      <c r="P4" s="7"/>
      <c r="Q4" s="7"/>
      <c r="R4" s="7" t="s">
        <v>16</v>
      </c>
      <c r="S4" s="7" t="s">
        <v>17</v>
      </c>
    </row>
    <row r="5" spans="1:19" ht="14.25">
      <c r="A5" s="7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39.75" customHeight="1">
      <c r="A6" s="7"/>
      <c r="B6" s="7"/>
      <c r="C6" s="7"/>
      <c r="D6" s="8"/>
      <c r="E6" s="7"/>
      <c r="F6" s="7"/>
      <c r="G6" s="7"/>
      <c r="H6" s="7"/>
      <c r="I6" s="7"/>
      <c r="J6" s="7" t="s">
        <v>18</v>
      </c>
      <c r="K6" s="7" t="s">
        <v>19</v>
      </c>
      <c r="L6" s="7" t="s">
        <v>20</v>
      </c>
      <c r="M6" s="7" t="s">
        <v>21</v>
      </c>
      <c r="N6" s="7"/>
      <c r="O6" s="7" t="s">
        <v>22</v>
      </c>
      <c r="P6" s="7" t="s">
        <v>23</v>
      </c>
      <c r="Q6" s="7" t="s">
        <v>24</v>
      </c>
      <c r="R6" s="7"/>
      <c r="S6" s="7"/>
    </row>
    <row r="7" spans="1:19" ht="15" customHeight="1">
      <c r="A7" s="9">
        <v>1</v>
      </c>
      <c r="B7" s="7" t="s">
        <v>25</v>
      </c>
      <c r="C7" s="10" t="s">
        <v>26</v>
      </c>
      <c r="D7" s="11">
        <v>19906</v>
      </c>
      <c r="E7" s="11">
        <v>28672</v>
      </c>
      <c r="F7" s="11">
        <v>42826</v>
      </c>
      <c r="G7" s="7"/>
      <c r="H7" s="9">
        <v>17</v>
      </c>
      <c r="I7" s="9">
        <v>70</v>
      </c>
      <c r="J7" s="7" t="s">
        <v>27</v>
      </c>
      <c r="K7" s="16">
        <v>60.72</v>
      </c>
      <c r="L7" s="9"/>
      <c r="M7" s="9"/>
      <c r="N7" s="16">
        <f aca="true" t="shared" si="0" ref="N7:N11">SUM(I7-K7)</f>
        <v>9.280000000000001</v>
      </c>
      <c r="O7" s="16">
        <f>N7*157.5</f>
        <v>1461.6000000000001</v>
      </c>
      <c r="P7" s="16">
        <f>H7*N7*3.78</f>
        <v>596.3328</v>
      </c>
      <c r="Q7" s="16">
        <f>O7+P7</f>
        <v>2057.9328</v>
      </c>
      <c r="R7" s="17">
        <v>2058</v>
      </c>
      <c r="S7" s="7"/>
    </row>
    <row r="8" spans="1:19" ht="15" customHeight="1">
      <c r="A8" s="9"/>
      <c r="B8" s="7" t="s">
        <v>28</v>
      </c>
      <c r="C8" s="7" t="s">
        <v>29</v>
      </c>
      <c r="D8" s="11">
        <v>20822</v>
      </c>
      <c r="E8" s="11">
        <v>28734</v>
      </c>
      <c r="F8" s="9"/>
      <c r="G8" s="9"/>
      <c r="H8" s="9"/>
      <c r="I8" s="9"/>
      <c r="J8" s="7" t="s">
        <v>30</v>
      </c>
      <c r="K8" s="16"/>
      <c r="L8" s="9"/>
      <c r="M8" s="9"/>
      <c r="N8" s="16"/>
      <c r="O8" s="16"/>
      <c r="P8" s="16"/>
      <c r="Q8" s="16"/>
      <c r="R8" s="17"/>
      <c r="S8" s="9"/>
    </row>
    <row r="9" spans="1:19" ht="15" customHeight="1">
      <c r="A9" s="9">
        <v>2</v>
      </c>
      <c r="B9" s="10" t="s">
        <v>31</v>
      </c>
      <c r="C9" s="10" t="s">
        <v>26</v>
      </c>
      <c r="D9" s="11">
        <v>19085</v>
      </c>
      <c r="E9" s="11">
        <v>28035</v>
      </c>
      <c r="F9" s="11">
        <v>39203</v>
      </c>
      <c r="G9" s="9"/>
      <c r="H9" s="9">
        <v>19</v>
      </c>
      <c r="I9" s="9">
        <v>70</v>
      </c>
      <c r="J9" s="7" t="s">
        <v>27</v>
      </c>
      <c r="K9" s="16">
        <v>0</v>
      </c>
      <c r="L9" s="9"/>
      <c r="M9" s="9"/>
      <c r="N9" s="16">
        <f t="shared" si="0"/>
        <v>70</v>
      </c>
      <c r="O9" s="16">
        <f>N9*157.5</f>
        <v>11025</v>
      </c>
      <c r="P9" s="16">
        <f>H9*N9*3.78</f>
        <v>5027.4</v>
      </c>
      <c r="Q9" s="16">
        <f>O9+P9</f>
        <v>16052.4</v>
      </c>
      <c r="R9" s="17">
        <v>8026</v>
      </c>
      <c r="S9" s="7" t="s">
        <v>32</v>
      </c>
    </row>
    <row r="10" spans="1:19" ht="15" customHeight="1">
      <c r="A10" s="9"/>
      <c r="B10" s="7" t="s">
        <v>33</v>
      </c>
      <c r="C10" s="7" t="s">
        <v>29</v>
      </c>
      <c r="D10" s="11">
        <v>20180</v>
      </c>
      <c r="E10" s="11">
        <v>29587</v>
      </c>
      <c r="F10" s="9"/>
      <c r="G10" s="9"/>
      <c r="H10" s="9"/>
      <c r="I10" s="9"/>
      <c r="J10" s="7" t="s">
        <v>30</v>
      </c>
      <c r="K10" s="16"/>
      <c r="L10" s="9"/>
      <c r="M10" s="9"/>
      <c r="N10" s="16"/>
      <c r="O10" s="16"/>
      <c r="P10" s="16"/>
      <c r="Q10" s="16"/>
      <c r="R10" s="17"/>
      <c r="S10" s="9"/>
    </row>
    <row r="11" spans="1:19" ht="15" customHeight="1">
      <c r="A11" s="9">
        <v>3</v>
      </c>
      <c r="B11" s="10" t="s">
        <v>34</v>
      </c>
      <c r="C11" s="10" t="s">
        <v>26</v>
      </c>
      <c r="D11" s="11">
        <v>13182</v>
      </c>
      <c r="E11" s="11">
        <v>21671</v>
      </c>
      <c r="F11" s="11">
        <v>34029</v>
      </c>
      <c r="G11" s="9"/>
      <c r="H11" s="9">
        <v>35</v>
      </c>
      <c r="I11" s="9">
        <v>70</v>
      </c>
      <c r="J11" s="7" t="s">
        <v>27</v>
      </c>
      <c r="K11" s="16">
        <v>49.42</v>
      </c>
      <c r="L11" s="9"/>
      <c r="M11" s="9"/>
      <c r="N11" s="16">
        <f t="shared" si="0"/>
        <v>20.58</v>
      </c>
      <c r="O11" s="16">
        <f>N11*157.5</f>
        <v>3241.35</v>
      </c>
      <c r="P11" s="16">
        <f>H11*N11*3.78</f>
        <v>2722.7339999999995</v>
      </c>
      <c r="Q11" s="16">
        <f>O11+P11</f>
        <v>5964.083999999999</v>
      </c>
      <c r="R11" s="17">
        <v>5964</v>
      </c>
      <c r="S11" s="7"/>
    </row>
    <row r="12" spans="1:19" ht="15" customHeight="1">
      <c r="A12" s="9"/>
      <c r="B12" s="7" t="s">
        <v>35</v>
      </c>
      <c r="C12" s="7" t="s">
        <v>29</v>
      </c>
      <c r="D12" s="11">
        <v>17656</v>
      </c>
      <c r="E12" s="7" t="s">
        <v>36</v>
      </c>
      <c r="F12" s="9"/>
      <c r="G12" s="9"/>
      <c r="H12" s="9"/>
      <c r="I12" s="9"/>
      <c r="J12" s="7" t="s">
        <v>30</v>
      </c>
      <c r="K12" s="16"/>
      <c r="L12" s="9"/>
      <c r="M12" s="9"/>
      <c r="N12" s="16"/>
      <c r="O12" s="16"/>
      <c r="P12" s="16"/>
      <c r="Q12" s="16"/>
      <c r="R12" s="17"/>
      <c r="S12" s="9"/>
    </row>
    <row r="13" spans="1:19" ht="15" customHeight="1">
      <c r="A13" s="9">
        <v>4</v>
      </c>
      <c r="B13" s="10" t="s">
        <v>37</v>
      </c>
      <c r="C13" s="10" t="s">
        <v>26</v>
      </c>
      <c r="D13" s="11">
        <v>25477</v>
      </c>
      <c r="E13" s="11">
        <v>26999</v>
      </c>
      <c r="F13" s="11">
        <v>38384</v>
      </c>
      <c r="G13" s="12" t="s">
        <v>38</v>
      </c>
      <c r="H13" s="9">
        <v>22</v>
      </c>
      <c r="I13" s="9">
        <v>80</v>
      </c>
      <c r="J13" s="7" t="s">
        <v>27</v>
      </c>
      <c r="K13" s="16">
        <v>54.01</v>
      </c>
      <c r="L13" s="9"/>
      <c r="M13" s="9"/>
      <c r="N13" s="16">
        <f aca="true" t="shared" si="1" ref="N13:N17">SUM(I13-K13)</f>
        <v>25.990000000000002</v>
      </c>
      <c r="O13" s="16">
        <f>N13*157.5</f>
        <v>4093.425</v>
      </c>
      <c r="P13" s="16">
        <f>H13*N13*3.78</f>
        <v>2161.3284000000003</v>
      </c>
      <c r="Q13" s="16">
        <f>O13+P13</f>
        <v>6254.7534000000005</v>
      </c>
      <c r="R13" s="17">
        <v>6255</v>
      </c>
      <c r="S13" s="7"/>
    </row>
    <row r="14" spans="1:19" ht="15" customHeight="1">
      <c r="A14" s="9"/>
      <c r="B14" s="7" t="s">
        <v>39</v>
      </c>
      <c r="C14" s="7" t="s">
        <v>29</v>
      </c>
      <c r="D14" s="11">
        <v>17170</v>
      </c>
      <c r="E14" s="11">
        <v>24167</v>
      </c>
      <c r="F14" s="9"/>
      <c r="G14" s="9"/>
      <c r="H14" s="9"/>
      <c r="I14" s="9"/>
      <c r="J14" s="7" t="s">
        <v>30</v>
      </c>
      <c r="K14" s="16"/>
      <c r="L14" s="9"/>
      <c r="M14" s="9"/>
      <c r="N14" s="16"/>
      <c r="O14" s="16"/>
      <c r="P14" s="16"/>
      <c r="Q14" s="16"/>
      <c r="R14" s="17"/>
      <c r="S14" s="9"/>
    </row>
    <row r="15" spans="1:19" ht="15" customHeight="1">
      <c r="A15" s="9">
        <v>5</v>
      </c>
      <c r="B15" s="10" t="s">
        <v>40</v>
      </c>
      <c r="C15" s="10" t="s">
        <v>26</v>
      </c>
      <c r="D15" s="11">
        <v>18354</v>
      </c>
      <c r="E15" s="11">
        <v>25569</v>
      </c>
      <c r="F15" s="11">
        <v>39965</v>
      </c>
      <c r="G15" s="9"/>
      <c r="H15" s="9">
        <v>25</v>
      </c>
      <c r="I15" s="9">
        <v>70</v>
      </c>
      <c r="J15" s="7" t="s">
        <v>27</v>
      </c>
      <c r="K15" s="16">
        <v>56.33</v>
      </c>
      <c r="L15" s="9"/>
      <c r="M15" s="9"/>
      <c r="N15" s="16">
        <f t="shared" si="1"/>
        <v>13.670000000000002</v>
      </c>
      <c r="O15" s="16">
        <f>N15*157.5</f>
        <v>2153.025</v>
      </c>
      <c r="P15" s="16">
        <f>H15*N15*3.78</f>
        <v>1291.815</v>
      </c>
      <c r="Q15" s="16">
        <f>O15+P15</f>
        <v>3444.84</v>
      </c>
      <c r="R15" s="17">
        <v>3445</v>
      </c>
      <c r="S15" s="7"/>
    </row>
    <row r="16" spans="1:19" ht="15" customHeight="1">
      <c r="A16" s="9"/>
      <c r="B16" s="7" t="s">
        <v>41</v>
      </c>
      <c r="C16" s="7" t="s">
        <v>29</v>
      </c>
      <c r="D16" s="11">
        <v>22981</v>
      </c>
      <c r="E16" s="11">
        <v>33240</v>
      </c>
      <c r="F16" s="9"/>
      <c r="G16" s="9"/>
      <c r="H16" s="9"/>
      <c r="I16" s="9"/>
      <c r="J16" s="7" t="s">
        <v>30</v>
      </c>
      <c r="K16" s="16"/>
      <c r="L16" s="9"/>
      <c r="M16" s="9"/>
      <c r="N16" s="16"/>
      <c r="O16" s="16"/>
      <c r="P16" s="16"/>
      <c r="Q16" s="16"/>
      <c r="R16" s="17"/>
      <c r="S16" s="9"/>
    </row>
    <row r="17" spans="1:19" ht="15" customHeight="1">
      <c r="A17" s="9">
        <v>6</v>
      </c>
      <c r="B17" s="10" t="s">
        <v>42</v>
      </c>
      <c r="C17" s="10" t="s">
        <v>26</v>
      </c>
      <c r="D17" s="11">
        <v>17077</v>
      </c>
      <c r="E17" s="11">
        <v>25569</v>
      </c>
      <c r="F17" s="11">
        <v>37226</v>
      </c>
      <c r="G17" s="9"/>
      <c r="H17" s="9">
        <v>25</v>
      </c>
      <c r="I17" s="9">
        <v>70</v>
      </c>
      <c r="J17" s="7" t="s">
        <v>27</v>
      </c>
      <c r="K17" s="16">
        <v>54.01</v>
      </c>
      <c r="L17" s="9"/>
      <c r="M17" s="9"/>
      <c r="N17" s="16">
        <f t="shared" si="1"/>
        <v>15.990000000000002</v>
      </c>
      <c r="O17" s="16">
        <f aca="true" t="shared" si="2" ref="O17:O21">N17*157.5</f>
        <v>2518.425</v>
      </c>
      <c r="P17" s="16">
        <f aca="true" t="shared" si="3" ref="P17:P21">H17*N17*3.78</f>
        <v>1511.055</v>
      </c>
      <c r="Q17" s="16">
        <f aca="true" t="shared" si="4" ref="Q17:Q21">O17+P17</f>
        <v>4029.4800000000005</v>
      </c>
      <c r="R17" s="17">
        <v>4029</v>
      </c>
      <c r="S17" s="7"/>
    </row>
    <row r="18" spans="1:19" ht="15" customHeight="1">
      <c r="A18" s="9"/>
      <c r="B18" s="7" t="s">
        <v>43</v>
      </c>
      <c r="C18" s="7" t="s">
        <v>29</v>
      </c>
      <c r="D18" s="11">
        <v>18417</v>
      </c>
      <c r="E18" s="7" t="s">
        <v>36</v>
      </c>
      <c r="F18" s="9"/>
      <c r="G18" s="9"/>
      <c r="H18" s="9"/>
      <c r="I18" s="9"/>
      <c r="J18" s="7" t="s">
        <v>30</v>
      </c>
      <c r="K18" s="16"/>
      <c r="L18" s="9"/>
      <c r="M18" s="9"/>
      <c r="N18" s="16"/>
      <c r="O18" s="16"/>
      <c r="P18" s="16"/>
      <c r="Q18" s="16"/>
      <c r="R18" s="17"/>
      <c r="S18" s="9"/>
    </row>
    <row r="19" spans="1:19" ht="15" customHeight="1">
      <c r="A19" s="9">
        <v>7</v>
      </c>
      <c r="B19" s="10" t="s">
        <v>44</v>
      </c>
      <c r="C19" s="10" t="s">
        <v>26</v>
      </c>
      <c r="D19" s="11">
        <v>21220</v>
      </c>
      <c r="E19" s="13" t="s">
        <v>45</v>
      </c>
      <c r="F19" s="11">
        <v>43132</v>
      </c>
      <c r="G19" s="9"/>
      <c r="H19" s="9">
        <v>18</v>
      </c>
      <c r="I19" s="9">
        <v>70</v>
      </c>
      <c r="J19" s="7" t="s">
        <v>27</v>
      </c>
      <c r="K19" s="16">
        <v>55.72</v>
      </c>
      <c r="L19" s="9"/>
      <c r="M19" s="9"/>
      <c r="N19" s="16">
        <f aca="true" t="shared" si="5" ref="N19:N23">SUM(I19-K19)</f>
        <v>14.280000000000001</v>
      </c>
      <c r="O19" s="16">
        <f t="shared" si="2"/>
        <v>2249.1000000000004</v>
      </c>
      <c r="P19" s="16">
        <f t="shared" si="3"/>
        <v>971.6112</v>
      </c>
      <c r="Q19" s="16">
        <f t="shared" si="4"/>
        <v>3220.7112000000006</v>
      </c>
      <c r="R19" s="17">
        <v>3221</v>
      </c>
      <c r="S19" s="7"/>
    </row>
    <row r="20" spans="1:19" ht="15" customHeight="1">
      <c r="A20" s="9"/>
      <c r="B20" s="7" t="s">
        <v>46</v>
      </c>
      <c r="C20" s="7" t="s">
        <v>29</v>
      </c>
      <c r="D20" s="11">
        <v>21614</v>
      </c>
      <c r="E20" s="7" t="s">
        <v>36</v>
      </c>
      <c r="F20" s="9"/>
      <c r="G20" s="9"/>
      <c r="H20" s="9"/>
      <c r="I20" s="9"/>
      <c r="J20" s="7" t="s">
        <v>30</v>
      </c>
      <c r="K20" s="16"/>
      <c r="L20" s="9"/>
      <c r="M20" s="9"/>
      <c r="N20" s="16"/>
      <c r="O20" s="16"/>
      <c r="P20" s="16"/>
      <c r="Q20" s="16"/>
      <c r="R20" s="17"/>
      <c r="S20" s="9"/>
    </row>
    <row r="21" spans="1:19" ht="15" customHeight="1">
      <c r="A21" s="9">
        <v>8</v>
      </c>
      <c r="B21" s="10" t="s">
        <v>47</v>
      </c>
      <c r="C21" s="10" t="s">
        <v>26</v>
      </c>
      <c r="D21" s="11">
        <v>20458</v>
      </c>
      <c r="E21" s="13" t="s">
        <v>45</v>
      </c>
      <c r="F21" s="11">
        <v>42401</v>
      </c>
      <c r="G21" s="9"/>
      <c r="H21" s="9">
        <v>18</v>
      </c>
      <c r="I21" s="9">
        <v>70</v>
      </c>
      <c r="J21" s="7" t="s">
        <v>27</v>
      </c>
      <c r="K21" s="16">
        <v>0</v>
      </c>
      <c r="L21" s="9"/>
      <c r="M21" s="9"/>
      <c r="N21" s="16">
        <f t="shared" si="5"/>
        <v>70</v>
      </c>
      <c r="O21" s="16">
        <f t="shared" si="2"/>
        <v>11025</v>
      </c>
      <c r="P21" s="16">
        <f t="shared" si="3"/>
        <v>4762.8</v>
      </c>
      <c r="Q21" s="16">
        <f t="shared" si="4"/>
        <v>15787.8</v>
      </c>
      <c r="R21" s="17">
        <v>7894</v>
      </c>
      <c r="S21" s="7" t="s">
        <v>48</v>
      </c>
    </row>
    <row r="22" spans="1:19" ht="15" customHeight="1">
      <c r="A22" s="9"/>
      <c r="B22" s="7" t="s">
        <v>49</v>
      </c>
      <c r="C22" s="7" t="s">
        <v>29</v>
      </c>
      <c r="D22" s="11">
        <v>21614</v>
      </c>
      <c r="E22" s="13" t="s">
        <v>50</v>
      </c>
      <c r="F22" s="9"/>
      <c r="G22" s="9"/>
      <c r="H22" s="9"/>
      <c r="I22" s="9"/>
      <c r="J22" s="7" t="s">
        <v>30</v>
      </c>
      <c r="K22" s="16"/>
      <c r="L22" s="9"/>
      <c r="M22" s="9"/>
      <c r="N22" s="16"/>
      <c r="O22" s="16"/>
      <c r="P22" s="16"/>
      <c r="Q22" s="16"/>
      <c r="R22" s="17"/>
      <c r="S22" s="9"/>
    </row>
    <row r="23" spans="1:19" ht="15" customHeight="1">
      <c r="A23" s="9">
        <v>9</v>
      </c>
      <c r="B23" s="10" t="s">
        <v>51</v>
      </c>
      <c r="C23" s="10" t="s">
        <v>26</v>
      </c>
      <c r="D23" s="11">
        <v>21065</v>
      </c>
      <c r="E23" s="14">
        <v>28825</v>
      </c>
      <c r="F23" s="11">
        <v>41306</v>
      </c>
      <c r="G23" s="9"/>
      <c r="H23" s="9">
        <v>17</v>
      </c>
      <c r="I23" s="9">
        <v>70</v>
      </c>
      <c r="J23" s="7" t="s">
        <v>27</v>
      </c>
      <c r="K23" s="16">
        <v>0</v>
      </c>
      <c r="L23" s="9"/>
      <c r="M23" s="9"/>
      <c r="N23" s="16">
        <f t="shared" si="5"/>
        <v>70</v>
      </c>
      <c r="O23" s="16">
        <f aca="true" t="shared" si="6" ref="O23:O27">N23*157.5</f>
        <v>11025</v>
      </c>
      <c r="P23" s="16">
        <f aca="true" t="shared" si="7" ref="P23:P27">H23*N23*3.78</f>
        <v>4498.2</v>
      </c>
      <c r="Q23" s="16">
        <f aca="true" t="shared" si="8" ref="Q23:Q27">O23+P23</f>
        <v>15523.2</v>
      </c>
      <c r="R23" s="17">
        <v>15523</v>
      </c>
      <c r="S23" s="9"/>
    </row>
    <row r="24" spans="1:19" ht="15" customHeight="1">
      <c r="A24" s="9"/>
      <c r="B24" s="7" t="s">
        <v>52</v>
      </c>
      <c r="C24" s="7" t="s">
        <v>29</v>
      </c>
      <c r="D24" s="11">
        <v>21309</v>
      </c>
      <c r="E24" s="13" t="s">
        <v>53</v>
      </c>
      <c r="F24" s="9"/>
      <c r="G24" s="9"/>
      <c r="H24" s="9"/>
      <c r="I24" s="9"/>
      <c r="J24" s="7" t="s">
        <v>30</v>
      </c>
      <c r="K24" s="16"/>
      <c r="L24" s="9"/>
      <c r="M24" s="9"/>
      <c r="N24" s="16"/>
      <c r="O24" s="16"/>
      <c r="P24" s="16"/>
      <c r="Q24" s="16"/>
      <c r="R24" s="17"/>
      <c r="S24" s="9"/>
    </row>
    <row r="25" spans="1:19" ht="15" customHeight="1">
      <c r="A25" s="9">
        <v>10</v>
      </c>
      <c r="B25" s="10" t="s">
        <v>54</v>
      </c>
      <c r="C25" s="10" t="s">
        <v>26</v>
      </c>
      <c r="D25" s="11">
        <v>8222</v>
      </c>
      <c r="E25" s="14">
        <v>17990</v>
      </c>
      <c r="F25" s="11">
        <v>30286</v>
      </c>
      <c r="G25" s="9"/>
      <c r="H25" s="9">
        <v>34</v>
      </c>
      <c r="I25" s="9">
        <v>70</v>
      </c>
      <c r="J25" s="7" t="s">
        <v>27</v>
      </c>
      <c r="K25" s="16">
        <v>60.21</v>
      </c>
      <c r="L25" s="9"/>
      <c r="M25" s="9"/>
      <c r="N25" s="16">
        <f aca="true" t="shared" si="9" ref="N25:N29">SUM(I25-K25)</f>
        <v>9.79</v>
      </c>
      <c r="O25" s="16">
        <f t="shared" si="6"/>
        <v>1541.925</v>
      </c>
      <c r="P25" s="16">
        <f t="shared" si="7"/>
        <v>1258.2107999999998</v>
      </c>
      <c r="Q25" s="16">
        <f t="shared" si="8"/>
        <v>2800.1358</v>
      </c>
      <c r="R25" s="17">
        <v>2800</v>
      </c>
      <c r="S25" s="7"/>
    </row>
    <row r="26" spans="1:19" ht="15" customHeight="1">
      <c r="A26" s="9"/>
      <c r="B26" s="7" t="s">
        <v>55</v>
      </c>
      <c r="C26" s="7" t="s">
        <v>29</v>
      </c>
      <c r="D26" s="11">
        <v>10964</v>
      </c>
      <c r="E26" s="7" t="s">
        <v>36</v>
      </c>
      <c r="F26" s="9"/>
      <c r="G26" s="9"/>
      <c r="H26" s="9"/>
      <c r="I26" s="9"/>
      <c r="J26" s="7" t="s">
        <v>30</v>
      </c>
      <c r="K26" s="16"/>
      <c r="L26" s="9"/>
      <c r="M26" s="9"/>
      <c r="N26" s="16"/>
      <c r="O26" s="9"/>
      <c r="P26" s="9"/>
      <c r="Q26" s="9"/>
      <c r="R26" s="9"/>
      <c r="S26" s="9"/>
    </row>
    <row r="27" spans="1:19" ht="15" customHeight="1">
      <c r="A27" s="9">
        <v>11</v>
      </c>
      <c r="B27" s="10" t="s">
        <v>56</v>
      </c>
      <c r="C27" s="10" t="s">
        <v>26</v>
      </c>
      <c r="D27" s="11">
        <v>14672</v>
      </c>
      <c r="E27" s="11">
        <v>21398</v>
      </c>
      <c r="F27" s="11">
        <v>36617</v>
      </c>
      <c r="G27" s="7"/>
      <c r="H27" s="9">
        <v>37</v>
      </c>
      <c r="I27" s="9">
        <v>70</v>
      </c>
      <c r="J27" s="7" t="s">
        <v>27</v>
      </c>
      <c r="K27" s="16">
        <v>53.93</v>
      </c>
      <c r="L27" s="9"/>
      <c r="M27" s="9"/>
      <c r="N27" s="16">
        <f t="shared" si="9"/>
        <v>16.07</v>
      </c>
      <c r="O27" s="16">
        <f t="shared" si="6"/>
        <v>2531.025</v>
      </c>
      <c r="P27" s="16">
        <f t="shared" si="7"/>
        <v>2247.5502</v>
      </c>
      <c r="Q27" s="16">
        <f t="shared" si="8"/>
        <v>4778.5752</v>
      </c>
      <c r="R27" s="17">
        <v>4779</v>
      </c>
      <c r="S27" s="7"/>
    </row>
    <row r="28" spans="1:19" ht="15" customHeight="1">
      <c r="A28" s="9"/>
      <c r="B28" s="7" t="s">
        <v>57</v>
      </c>
      <c r="C28" s="7" t="s">
        <v>29</v>
      </c>
      <c r="D28" s="11">
        <v>16074</v>
      </c>
      <c r="E28" s="11" t="s">
        <v>36</v>
      </c>
      <c r="F28" s="9"/>
      <c r="G28" s="9"/>
      <c r="H28" s="9"/>
      <c r="I28" s="9"/>
      <c r="J28" s="7" t="s">
        <v>30</v>
      </c>
      <c r="K28" s="16"/>
      <c r="L28" s="9"/>
      <c r="M28" s="9"/>
      <c r="N28" s="16"/>
      <c r="O28" s="16"/>
      <c r="P28" s="16"/>
      <c r="Q28" s="16"/>
      <c r="R28" s="17"/>
      <c r="S28" s="9"/>
    </row>
    <row r="29" spans="1:19" ht="15" customHeight="1">
      <c r="A29" s="9">
        <v>12</v>
      </c>
      <c r="B29" s="10" t="s">
        <v>58</v>
      </c>
      <c r="C29" s="10" t="s">
        <v>26</v>
      </c>
      <c r="D29" s="11">
        <v>20425</v>
      </c>
      <c r="E29" s="11">
        <v>28370</v>
      </c>
      <c r="F29" s="11">
        <v>42340</v>
      </c>
      <c r="G29" s="9"/>
      <c r="H29" s="9">
        <v>18</v>
      </c>
      <c r="I29" s="9">
        <v>70</v>
      </c>
      <c r="J29" s="7" t="s">
        <v>27</v>
      </c>
      <c r="K29" s="16">
        <v>0</v>
      </c>
      <c r="L29" s="9"/>
      <c r="M29" s="9"/>
      <c r="N29" s="16">
        <f t="shared" si="9"/>
        <v>70</v>
      </c>
      <c r="O29" s="16">
        <f aca="true" t="shared" si="10" ref="O29:O33">N29*157.5</f>
        <v>11025</v>
      </c>
      <c r="P29" s="16">
        <f aca="true" t="shared" si="11" ref="P29:P33">H29*N29*3.78</f>
        <v>4762.8</v>
      </c>
      <c r="Q29" s="16">
        <f aca="true" t="shared" si="12" ref="Q29:Q33">O29+P29</f>
        <v>15787.8</v>
      </c>
      <c r="R29" s="17">
        <v>7894</v>
      </c>
      <c r="S29" s="7" t="s">
        <v>32</v>
      </c>
    </row>
    <row r="30" spans="1:19" ht="15" customHeight="1">
      <c r="A30" s="9"/>
      <c r="B30" s="7" t="s">
        <v>59</v>
      </c>
      <c r="C30" s="7" t="s">
        <v>29</v>
      </c>
      <c r="D30" s="11">
        <v>24049</v>
      </c>
      <c r="E30" s="7" t="s">
        <v>36</v>
      </c>
      <c r="F30" s="9"/>
      <c r="G30" s="9"/>
      <c r="H30" s="9"/>
      <c r="I30" s="9"/>
      <c r="J30" s="7" t="s">
        <v>30</v>
      </c>
      <c r="K30" s="16"/>
      <c r="L30" s="9"/>
      <c r="M30" s="9"/>
      <c r="N30" s="16"/>
      <c r="O30" s="16"/>
      <c r="P30" s="16"/>
      <c r="Q30" s="16"/>
      <c r="R30" s="17"/>
      <c r="S30" s="9"/>
    </row>
    <row r="31" spans="1:19" ht="15" customHeight="1">
      <c r="A31" s="9">
        <v>13</v>
      </c>
      <c r="B31" s="10" t="s">
        <v>60</v>
      </c>
      <c r="C31" s="10" t="s">
        <v>26</v>
      </c>
      <c r="D31" s="11">
        <v>13882</v>
      </c>
      <c r="E31" s="11">
        <v>19938</v>
      </c>
      <c r="F31" s="11">
        <v>33665</v>
      </c>
      <c r="G31" s="9"/>
      <c r="H31" s="9">
        <v>39</v>
      </c>
      <c r="I31" s="9">
        <v>70</v>
      </c>
      <c r="J31" s="7" t="s">
        <v>27</v>
      </c>
      <c r="K31" s="16">
        <v>0</v>
      </c>
      <c r="L31" s="9"/>
      <c r="M31" s="9"/>
      <c r="N31" s="16">
        <f aca="true" t="shared" si="13" ref="N31:N35">SUM(I31-K31)</f>
        <v>70</v>
      </c>
      <c r="O31" s="16">
        <f t="shared" si="10"/>
        <v>11025</v>
      </c>
      <c r="P31" s="16">
        <f t="shared" si="11"/>
        <v>10319.4</v>
      </c>
      <c r="Q31" s="16">
        <f t="shared" si="12"/>
        <v>21344.4</v>
      </c>
      <c r="R31" s="17">
        <v>21344</v>
      </c>
      <c r="S31" s="9"/>
    </row>
    <row r="32" spans="1:19" ht="15" customHeight="1">
      <c r="A32" s="9"/>
      <c r="B32" s="7" t="s">
        <v>61</v>
      </c>
      <c r="C32" s="7" t="s">
        <v>29</v>
      </c>
      <c r="D32" s="11">
        <v>14979</v>
      </c>
      <c r="E32" s="11">
        <v>29161</v>
      </c>
      <c r="F32" s="9"/>
      <c r="G32" s="9"/>
      <c r="H32" s="9"/>
      <c r="I32" s="9"/>
      <c r="J32" s="7" t="s">
        <v>30</v>
      </c>
      <c r="K32" s="16"/>
      <c r="L32" s="9"/>
      <c r="M32" s="9"/>
      <c r="N32" s="16"/>
      <c r="O32" s="16"/>
      <c r="P32" s="16"/>
      <c r="Q32" s="16"/>
      <c r="R32" s="17"/>
      <c r="S32" s="9"/>
    </row>
    <row r="33" spans="1:19" ht="15" customHeight="1">
      <c r="A33" s="9">
        <v>14</v>
      </c>
      <c r="B33" s="10" t="s">
        <v>62</v>
      </c>
      <c r="C33" s="10" t="s">
        <v>26</v>
      </c>
      <c r="D33" s="11">
        <v>19239</v>
      </c>
      <c r="E33" s="11">
        <v>28370</v>
      </c>
      <c r="F33" s="11">
        <v>41154</v>
      </c>
      <c r="G33" s="9"/>
      <c r="H33" s="9">
        <v>18</v>
      </c>
      <c r="I33" s="9">
        <v>70</v>
      </c>
      <c r="J33" s="7" t="s">
        <v>27</v>
      </c>
      <c r="K33" s="16">
        <v>55.69</v>
      </c>
      <c r="L33" s="9"/>
      <c r="M33" s="9"/>
      <c r="N33" s="16">
        <f t="shared" si="13"/>
        <v>14.310000000000002</v>
      </c>
      <c r="O33" s="16">
        <f t="shared" si="10"/>
        <v>2253.8250000000003</v>
      </c>
      <c r="P33" s="16">
        <f t="shared" si="11"/>
        <v>973.6524000000001</v>
      </c>
      <c r="Q33" s="16">
        <f t="shared" si="12"/>
        <v>3227.4774</v>
      </c>
      <c r="R33" s="17">
        <v>3227</v>
      </c>
      <c r="S33" s="7"/>
    </row>
    <row r="34" spans="1:19" ht="15" customHeight="1">
      <c r="A34" s="9"/>
      <c r="B34" s="7" t="s">
        <v>63</v>
      </c>
      <c r="C34" s="7" t="s">
        <v>29</v>
      </c>
      <c r="D34" s="11">
        <v>19970</v>
      </c>
      <c r="E34" s="11">
        <v>28035</v>
      </c>
      <c r="F34" s="9"/>
      <c r="G34" s="9"/>
      <c r="H34" s="9"/>
      <c r="I34" s="9"/>
      <c r="J34" s="7" t="s">
        <v>30</v>
      </c>
      <c r="K34" s="16"/>
      <c r="L34" s="9"/>
      <c r="M34" s="9"/>
      <c r="N34" s="16"/>
      <c r="O34" s="16"/>
      <c r="P34" s="16"/>
      <c r="Q34" s="16"/>
      <c r="R34" s="17"/>
      <c r="S34" s="9"/>
    </row>
    <row r="35" spans="1:19" ht="15" customHeight="1">
      <c r="A35" s="9">
        <v>15</v>
      </c>
      <c r="B35" s="10" t="s">
        <v>64</v>
      </c>
      <c r="C35" s="10" t="s">
        <v>26</v>
      </c>
      <c r="D35" s="11">
        <v>20211</v>
      </c>
      <c r="E35" s="11">
        <v>31717</v>
      </c>
      <c r="F35" s="11">
        <v>41760</v>
      </c>
      <c r="G35" s="9"/>
      <c r="H35" s="9">
        <v>9</v>
      </c>
      <c r="I35" s="9">
        <v>70</v>
      </c>
      <c r="J35" s="7" t="s">
        <v>27</v>
      </c>
      <c r="K35" s="16">
        <v>0</v>
      </c>
      <c r="L35" s="9"/>
      <c r="M35" s="9"/>
      <c r="N35" s="16">
        <f t="shared" si="13"/>
        <v>70</v>
      </c>
      <c r="O35" s="16">
        <f aca="true" t="shared" si="14" ref="O35:O39">N35*157.5</f>
        <v>11025</v>
      </c>
      <c r="P35" s="16">
        <f aca="true" t="shared" si="15" ref="P35:P39">H35*N35*3.78</f>
        <v>2381.4</v>
      </c>
      <c r="Q35" s="16">
        <f aca="true" t="shared" si="16" ref="Q35:Q39">O35+P35</f>
        <v>13406.4</v>
      </c>
      <c r="R35" s="17">
        <v>13406</v>
      </c>
      <c r="S35" s="9"/>
    </row>
    <row r="36" spans="1:19" ht="15" customHeight="1">
      <c r="A36" s="9"/>
      <c r="B36" s="7" t="s">
        <v>65</v>
      </c>
      <c r="C36" s="7" t="s">
        <v>29</v>
      </c>
      <c r="D36" s="11">
        <v>21246</v>
      </c>
      <c r="E36" s="7" t="s">
        <v>36</v>
      </c>
      <c r="F36" s="9"/>
      <c r="G36" s="9"/>
      <c r="H36" s="9"/>
      <c r="I36" s="9"/>
      <c r="J36" s="7" t="s">
        <v>30</v>
      </c>
      <c r="K36" s="16"/>
      <c r="L36" s="9"/>
      <c r="M36" s="9"/>
      <c r="N36" s="16"/>
      <c r="O36" s="16"/>
      <c r="P36" s="16"/>
      <c r="Q36" s="16"/>
      <c r="R36" s="17"/>
      <c r="S36" s="9"/>
    </row>
    <row r="37" spans="1:19" ht="15" customHeight="1">
      <c r="A37" s="9">
        <v>16</v>
      </c>
      <c r="B37" s="10" t="s">
        <v>66</v>
      </c>
      <c r="C37" s="10" t="s">
        <v>26</v>
      </c>
      <c r="D37" s="11">
        <v>20031</v>
      </c>
      <c r="E37" s="11">
        <v>28034</v>
      </c>
      <c r="F37" s="11">
        <v>40179</v>
      </c>
      <c r="G37" s="9"/>
      <c r="H37" s="9">
        <v>19</v>
      </c>
      <c r="I37" s="9">
        <v>70</v>
      </c>
      <c r="J37" s="7" t="s">
        <v>27</v>
      </c>
      <c r="K37" s="16">
        <v>62.37</v>
      </c>
      <c r="L37" s="9"/>
      <c r="M37" s="9"/>
      <c r="N37" s="16">
        <f aca="true" t="shared" si="17" ref="N37:N41">SUM(I37-K37)</f>
        <v>7.630000000000003</v>
      </c>
      <c r="O37" s="16">
        <f t="shared" si="14"/>
        <v>1201.7250000000004</v>
      </c>
      <c r="P37" s="16">
        <f t="shared" si="15"/>
        <v>547.9866000000002</v>
      </c>
      <c r="Q37" s="16">
        <f t="shared" si="16"/>
        <v>1749.7116000000005</v>
      </c>
      <c r="R37" s="17">
        <v>1750</v>
      </c>
      <c r="S37" s="7"/>
    </row>
    <row r="38" spans="1:19" ht="15" customHeight="1">
      <c r="A38" s="9"/>
      <c r="B38" s="7" t="s">
        <v>67</v>
      </c>
      <c r="C38" s="7" t="s">
        <v>29</v>
      </c>
      <c r="D38" s="11">
        <v>19453</v>
      </c>
      <c r="E38" s="11">
        <v>27547</v>
      </c>
      <c r="F38" s="9"/>
      <c r="G38" s="9"/>
      <c r="H38" s="9"/>
      <c r="I38" s="9"/>
      <c r="J38" s="7" t="s">
        <v>30</v>
      </c>
      <c r="K38" s="16"/>
      <c r="L38" s="9"/>
      <c r="M38" s="9"/>
      <c r="N38" s="16"/>
      <c r="O38" s="16"/>
      <c r="P38" s="16"/>
      <c r="Q38" s="16"/>
      <c r="R38" s="17"/>
      <c r="S38" s="9"/>
    </row>
    <row r="39" spans="1:19" ht="15" customHeight="1">
      <c r="A39" s="9">
        <v>17</v>
      </c>
      <c r="B39" s="10" t="s">
        <v>68</v>
      </c>
      <c r="C39" s="10" t="s">
        <v>26</v>
      </c>
      <c r="D39" s="11">
        <v>15742</v>
      </c>
      <c r="E39" s="11">
        <v>23651</v>
      </c>
      <c r="F39" s="11">
        <v>37622</v>
      </c>
      <c r="G39" s="9"/>
      <c r="H39" s="9">
        <v>31</v>
      </c>
      <c r="I39" s="9">
        <v>70</v>
      </c>
      <c r="J39" s="7" t="s">
        <v>27</v>
      </c>
      <c r="K39" s="16">
        <v>62.11</v>
      </c>
      <c r="L39" s="9"/>
      <c r="M39" s="9"/>
      <c r="N39" s="16">
        <f t="shared" si="17"/>
        <v>7.890000000000001</v>
      </c>
      <c r="O39" s="16">
        <f t="shared" si="14"/>
        <v>1242.6750000000002</v>
      </c>
      <c r="P39" s="16">
        <f t="shared" si="15"/>
        <v>924.5502</v>
      </c>
      <c r="Q39" s="16">
        <f t="shared" si="16"/>
        <v>2167.2252000000003</v>
      </c>
      <c r="R39" s="17">
        <v>2167</v>
      </c>
      <c r="S39" s="7"/>
    </row>
    <row r="40" spans="1:19" ht="15" customHeight="1">
      <c r="A40" s="9"/>
      <c r="B40" s="7" t="s">
        <v>69</v>
      </c>
      <c r="C40" s="7" t="s">
        <v>29</v>
      </c>
      <c r="D40" s="11">
        <v>19149</v>
      </c>
      <c r="E40" s="7" t="s">
        <v>36</v>
      </c>
      <c r="F40" s="9"/>
      <c r="G40" s="9"/>
      <c r="H40" s="9"/>
      <c r="I40" s="9"/>
      <c r="J40" s="7" t="s">
        <v>30</v>
      </c>
      <c r="K40" s="16"/>
      <c r="L40" s="9"/>
      <c r="M40" s="9"/>
      <c r="N40" s="16"/>
      <c r="O40" s="16"/>
      <c r="P40" s="16"/>
      <c r="Q40" s="16"/>
      <c r="R40" s="17"/>
      <c r="S40" s="9"/>
    </row>
    <row r="41" spans="1:19" ht="15" customHeight="1">
      <c r="A41" s="9">
        <v>18</v>
      </c>
      <c r="B41" s="10" t="s">
        <v>70</v>
      </c>
      <c r="C41" s="10" t="s">
        <v>26</v>
      </c>
      <c r="D41" s="11">
        <v>18084</v>
      </c>
      <c r="E41" s="11">
        <v>24898</v>
      </c>
      <c r="F41" s="11">
        <v>38412</v>
      </c>
      <c r="G41" s="9"/>
      <c r="H41" s="9">
        <v>27</v>
      </c>
      <c r="I41" s="9">
        <v>70</v>
      </c>
      <c r="J41" s="7" t="s">
        <v>27</v>
      </c>
      <c r="K41" s="16">
        <v>62.11</v>
      </c>
      <c r="L41" s="9"/>
      <c r="M41" s="9"/>
      <c r="N41" s="16">
        <f t="shared" si="17"/>
        <v>7.890000000000001</v>
      </c>
      <c r="O41" s="16">
        <f aca="true" t="shared" si="18" ref="O41:O45">N41*157.5</f>
        <v>1242.6750000000002</v>
      </c>
      <c r="P41" s="16">
        <f aca="true" t="shared" si="19" ref="P41:P45">H41*N41*3.78</f>
        <v>805.2534</v>
      </c>
      <c r="Q41" s="16">
        <f aca="true" t="shared" si="20" ref="Q41:Q45">O41+P41</f>
        <v>2047.9284000000002</v>
      </c>
      <c r="R41" s="17">
        <v>2048</v>
      </c>
      <c r="S41" s="7"/>
    </row>
    <row r="42" spans="1:19" ht="15" customHeight="1">
      <c r="A42" s="9"/>
      <c r="B42" s="7" t="s">
        <v>71</v>
      </c>
      <c r="C42" s="7" t="s">
        <v>29</v>
      </c>
      <c r="D42" s="11">
        <v>18024</v>
      </c>
      <c r="E42" s="7" t="s">
        <v>36</v>
      </c>
      <c r="F42" s="9"/>
      <c r="G42" s="9"/>
      <c r="H42" s="9"/>
      <c r="I42" s="9"/>
      <c r="J42" s="7" t="s">
        <v>30</v>
      </c>
      <c r="K42" s="16"/>
      <c r="L42" s="9"/>
      <c r="M42" s="9"/>
      <c r="N42" s="16"/>
      <c r="O42" s="16"/>
      <c r="P42" s="16"/>
      <c r="Q42" s="16"/>
      <c r="R42" s="17"/>
      <c r="S42" s="9"/>
    </row>
    <row r="43" spans="1:19" ht="15" customHeight="1">
      <c r="A43" s="9">
        <v>19</v>
      </c>
      <c r="B43" s="10" t="s">
        <v>72</v>
      </c>
      <c r="C43" s="10" t="s">
        <v>26</v>
      </c>
      <c r="D43" s="11">
        <v>18513</v>
      </c>
      <c r="E43" s="11">
        <v>26330</v>
      </c>
      <c r="F43" s="11">
        <v>40452</v>
      </c>
      <c r="G43" s="9"/>
      <c r="H43" s="9">
        <v>23</v>
      </c>
      <c r="I43" s="9">
        <v>70</v>
      </c>
      <c r="J43" s="7" t="s">
        <v>27</v>
      </c>
      <c r="K43" s="16">
        <v>0</v>
      </c>
      <c r="L43" s="9"/>
      <c r="M43" s="9"/>
      <c r="N43" s="16">
        <f aca="true" t="shared" si="21" ref="N43:N49">SUM(I43-K43)</f>
        <v>70</v>
      </c>
      <c r="O43" s="16">
        <f t="shared" si="18"/>
        <v>11025</v>
      </c>
      <c r="P43" s="16">
        <f t="shared" si="19"/>
        <v>6085.799999999999</v>
      </c>
      <c r="Q43" s="16">
        <f t="shared" si="20"/>
        <v>17110.8</v>
      </c>
      <c r="R43" s="17">
        <v>17111</v>
      </c>
      <c r="S43" s="9"/>
    </row>
    <row r="44" spans="1:19" ht="15" customHeight="1">
      <c r="A44" s="9"/>
      <c r="B44" s="7" t="s">
        <v>73</v>
      </c>
      <c r="C44" s="7" t="s">
        <v>29</v>
      </c>
      <c r="D44" s="11">
        <v>20061</v>
      </c>
      <c r="E44" s="7" t="s">
        <v>36</v>
      </c>
      <c r="F44" s="9"/>
      <c r="G44" s="9"/>
      <c r="H44" s="9"/>
      <c r="I44" s="9"/>
      <c r="J44" s="7" t="s">
        <v>30</v>
      </c>
      <c r="K44" s="16"/>
      <c r="L44" s="9"/>
      <c r="M44" s="9"/>
      <c r="N44" s="16"/>
      <c r="O44" s="16"/>
      <c r="P44" s="16"/>
      <c r="Q44" s="16"/>
      <c r="R44" s="17"/>
      <c r="S44" s="9"/>
    </row>
    <row r="45" spans="1:19" ht="15" customHeight="1">
      <c r="A45" s="9">
        <v>20</v>
      </c>
      <c r="B45" s="10" t="s">
        <v>74</v>
      </c>
      <c r="C45" s="10" t="s">
        <v>26</v>
      </c>
      <c r="D45" s="11">
        <v>16654</v>
      </c>
      <c r="E45" s="11">
        <v>24320</v>
      </c>
      <c r="F45" s="11">
        <v>38930</v>
      </c>
      <c r="G45" s="9"/>
      <c r="H45" s="9">
        <v>29</v>
      </c>
      <c r="I45" s="9">
        <v>70</v>
      </c>
      <c r="J45" s="7" t="s">
        <v>27</v>
      </c>
      <c r="K45" s="16">
        <v>55.69</v>
      </c>
      <c r="L45" s="9"/>
      <c r="M45" s="9"/>
      <c r="N45" s="16">
        <f t="shared" si="21"/>
        <v>14.310000000000002</v>
      </c>
      <c r="O45" s="16">
        <f t="shared" si="18"/>
        <v>2253.8250000000003</v>
      </c>
      <c r="P45" s="16">
        <f t="shared" si="19"/>
        <v>1568.6622000000002</v>
      </c>
      <c r="Q45" s="16">
        <f t="shared" si="20"/>
        <v>3822.4872000000005</v>
      </c>
      <c r="R45" s="17">
        <v>3822</v>
      </c>
      <c r="S45" s="7"/>
    </row>
    <row r="46" spans="1:19" ht="15" customHeight="1">
      <c r="A46" s="9"/>
      <c r="B46" s="7" t="s">
        <v>75</v>
      </c>
      <c r="C46" s="7" t="s">
        <v>29</v>
      </c>
      <c r="D46" s="11">
        <v>16777</v>
      </c>
      <c r="E46" s="9"/>
      <c r="F46" s="9"/>
      <c r="G46" s="9"/>
      <c r="H46" s="9"/>
      <c r="I46" s="9"/>
      <c r="J46" s="7" t="s">
        <v>30</v>
      </c>
      <c r="K46" s="16"/>
      <c r="L46" s="9"/>
      <c r="M46" s="9"/>
      <c r="N46" s="16"/>
      <c r="O46" s="9"/>
      <c r="P46" s="9"/>
      <c r="Q46" s="9"/>
      <c r="R46" s="9"/>
      <c r="S46" s="9"/>
    </row>
    <row r="47" spans="1:19" ht="15" customHeight="1">
      <c r="A47" s="9">
        <v>21</v>
      </c>
      <c r="B47" s="10" t="s">
        <v>76</v>
      </c>
      <c r="C47" s="10" t="s">
        <v>26</v>
      </c>
      <c r="D47" s="11">
        <v>16497</v>
      </c>
      <c r="E47" s="11">
        <v>24167</v>
      </c>
      <c r="F47" s="11">
        <v>36739</v>
      </c>
      <c r="G47" s="7"/>
      <c r="H47" s="9">
        <v>29</v>
      </c>
      <c r="I47" s="9">
        <v>70</v>
      </c>
      <c r="J47" s="7" t="s">
        <v>27</v>
      </c>
      <c r="K47" s="16">
        <v>54.01</v>
      </c>
      <c r="L47" s="9"/>
      <c r="M47" s="9"/>
      <c r="N47" s="16">
        <f t="shared" si="21"/>
        <v>15.990000000000002</v>
      </c>
      <c r="O47" s="16">
        <f aca="true" t="shared" si="22" ref="O47:O49">N47*157.5</f>
        <v>2518.425</v>
      </c>
      <c r="P47" s="16">
        <f aca="true" t="shared" si="23" ref="P47:P49">H47*N47*3.78</f>
        <v>1752.8238000000001</v>
      </c>
      <c r="Q47" s="16">
        <f aca="true" t="shared" si="24" ref="Q47:Q49">O47+P47</f>
        <v>4271.2488</v>
      </c>
      <c r="R47" s="17">
        <v>4271</v>
      </c>
      <c r="S47" s="7"/>
    </row>
    <row r="48" spans="1:19" ht="15" customHeight="1">
      <c r="A48" s="9"/>
      <c r="B48" s="7" t="s">
        <v>77</v>
      </c>
      <c r="C48" s="7" t="s">
        <v>29</v>
      </c>
      <c r="D48" s="11">
        <v>17838</v>
      </c>
      <c r="E48" s="11">
        <v>23955</v>
      </c>
      <c r="F48" s="11">
        <v>36130</v>
      </c>
      <c r="G48" s="9"/>
      <c r="H48" s="9">
        <v>30</v>
      </c>
      <c r="I48" s="9">
        <v>70</v>
      </c>
      <c r="J48" s="7" t="s">
        <v>30</v>
      </c>
      <c r="K48" s="16">
        <v>54.01</v>
      </c>
      <c r="L48" s="9"/>
      <c r="M48" s="9"/>
      <c r="N48" s="16">
        <f t="shared" si="21"/>
        <v>15.990000000000002</v>
      </c>
      <c r="O48" s="16">
        <f t="shared" si="22"/>
        <v>2518.425</v>
      </c>
      <c r="P48" s="16">
        <f t="shared" si="23"/>
        <v>1813.266</v>
      </c>
      <c r="Q48" s="16">
        <f t="shared" si="24"/>
        <v>4331.691000000001</v>
      </c>
      <c r="R48" s="17">
        <v>4332</v>
      </c>
      <c r="S48" s="7"/>
    </row>
    <row r="49" spans="1:19" ht="15" customHeight="1">
      <c r="A49" s="9">
        <v>22</v>
      </c>
      <c r="B49" s="10" t="s">
        <v>78</v>
      </c>
      <c r="C49" s="10" t="s">
        <v>26</v>
      </c>
      <c r="D49" s="11">
        <v>12114</v>
      </c>
      <c r="E49" s="11">
        <v>19815</v>
      </c>
      <c r="F49" s="11">
        <v>34030</v>
      </c>
      <c r="G49" s="9"/>
      <c r="H49" s="9">
        <v>40</v>
      </c>
      <c r="I49" s="9">
        <v>70</v>
      </c>
      <c r="J49" s="7" t="s">
        <v>27</v>
      </c>
      <c r="K49" s="16"/>
      <c r="L49" s="9"/>
      <c r="M49" s="9"/>
      <c r="N49" s="16">
        <f t="shared" si="21"/>
        <v>70</v>
      </c>
      <c r="O49" s="16">
        <f t="shared" si="22"/>
        <v>11025</v>
      </c>
      <c r="P49" s="16">
        <f t="shared" si="23"/>
        <v>10584</v>
      </c>
      <c r="Q49" s="16">
        <f t="shared" si="24"/>
        <v>21609</v>
      </c>
      <c r="R49" s="17">
        <v>10805</v>
      </c>
      <c r="S49" s="7" t="s">
        <v>32</v>
      </c>
    </row>
    <row r="50" spans="1:19" ht="15" customHeight="1">
      <c r="A50" s="9"/>
      <c r="B50" s="7" t="s">
        <v>79</v>
      </c>
      <c r="C50" s="7" t="s">
        <v>29</v>
      </c>
      <c r="D50" s="11">
        <v>13486</v>
      </c>
      <c r="E50" s="11" t="s">
        <v>36</v>
      </c>
      <c r="F50" s="9"/>
      <c r="G50" s="9"/>
      <c r="H50" s="9"/>
      <c r="I50" s="9"/>
      <c r="J50" s="7" t="s">
        <v>30</v>
      </c>
      <c r="K50" s="16"/>
      <c r="L50" s="9"/>
      <c r="M50" s="9"/>
      <c r="N50" s="16"/>
      <c r="O50" s="16"/>
      <c r="P50" s="16"/>
      <c r="Q50" s="16"/>
      <c r="R50" s="17"/>
      <c r="S50" s="9"/>
    </row>
    <row r="51" spans="1:19" ht="15" customHeight="1">
      <c r="A51" s="9">
        <v>23</v>
      </c>
      <c r="B51" s="10" t="s">
        <v>80</v>
      </c>
      <c r="C51" s="10" t="s">
        <v>26</v>
      </c>
      <c r="D51" s="11">
        <v>20638</v>
      </c>
      <c r="E51" s="11">
        <v>29281</v>
      </c>
      <c r="F51" s="11">
        <v>42552</v>
      </c>
      <c r="G51" s="9"/>
      <c r="H51" s="9">
        <v>15</v>
      </c>
      <c r="I51" s="9">
        <v>70</v>
      </c>
      <c r="J51" s="7" t="s">
        <v>27</v>
      </c>
      <c r="K51" s="16">
        <v>55.9</v>
      </c>
      <c r="L51" s="9"/>
      <c r="M51" s="9"/>
      <c r="N51" s="16">
        <f aca="true" t="shared" si="25" ref="N51:N53">SUM(I51-K51)</f>
        <v>14.100000000000001</v>
      </c>
      <c r="O51" s="16">
        <f aca="true" t="shared" si="26" ref="O51:O53">N51*157.5</f>
        <v>2220.75</v>
      </c>
      <c r="P51" s="16">
        <f aca="true" t="shared" si="27" ref="P51:P53">H51*N51*3.78</f>
        <v>799.47</v>
      </c>
      <c r="Q51" s="16">
        <f aca="true" t="shared" si="28" ref="Q51:Q53">O51+P51</f>
        <v>3020.2200000000003</v>
      </c>
      <c r="R51" s="17">
        <v>3020</v>
      </c>
      <c r="S51" s="7"/>
    </row>
    <row r="52" spans="1:19" ht="15" customHeight="1">
      <c r="A52" s="9"/>
      <c r="B52" s="10" t="s">
        <v>81</v>
      </c>
      <c r="C52" s="10" t="s">
        <v>29</v>
      </c>
      <c r="D52" s="11">
        <v>21157</v>
      </c>
      <c r="E52" s="11">
        <v>27729</v>
      </c>
      <c r="F52" s="11">
        <v>39417</v>
      </c>
      <c r="G52" s="9"/>
      <c r="H52" s="9">
        <v>20</v>
      </c>
      <c r="I52" s="9">
        <v>70</v>
      </c>
      <c r="J52" s="7" t="s">
        <v>30</v>
      </c>
      <c r="K52" s="16">
        <v>55.9</v>
      </c>
      <c r="L52" s="9"/>
      <c r="M52" s="9"/>
      <c r="N52" s="16">
        <f t="shared" si="25"/>
        <v>14.100000000000001</v>
      </c>
      <c r="O52" s="16">
        <f t="shared" si="26"/>
        <v>2220.75</v>
      </c>
      <c r="P52" s="16">
        <f t="shared" si="27"/>
        <v>1065.96</v>
      </c>
      <c r="Q52" s="16">
        <f t="shared" si="28"/>
        <v>3286.71</v>
      </c>
      <c r="R52" s="17">
        <v>3287</v>
      </c>
      <c r="S52" s="7"/>
    </row>
    <row r="53" spans="1:19" ht="15" customHeight="1">
      <c r="A53" s="9">
        <v>24</v>
      </c>
      <c r="B53" s="10" t="s">
        <v>82</v>
      </c>
      <c r="C53" s="10" t="s">
        <v>26</v>
      </c>
      <c r="D53" s="11">
        <v>15493</v>
      </c>
      <c r="E53" s="11">
        <v>23712</v>
      </c>
      <c r="F53" s="11">
        <v>37408</v>
      </c>
      <c r="G53" s="9"/>
      <c r="H53" s="9">
        <v>31</v>
      </c>
      <c r="I53" s="9">
        <v>70</v>
      </c>
      <c r="J53" s="7" t="s">
        <v>27</v>
      </c>
      <c r="K53" s="16">
        <v>0</v>
      </c>
      <c r="L53" s="9"/>
      <c r="M53" s="9"/>
      <c r="N53" s="16">
        <f t="shared" si="25"/>
        <v>70</v>
      </c>
      <c r="O53" s="16">
        <f t="shared" si="26"/>
        <v>11025</v>
      </c>
      <c r="P53" s="16">
        <f t="shared" si="27"/>
        <v>8202.6</v>
      </c>
      <c r="Q53" s="16">
        <f t="shared" si="28"/>
        <v>19227.6</v>
      </c>
      <c r="R53" s="17">
        <v>9614</v>
      </c>
      <c r="S53" s="7" t="s">
        <v>32</v>
      </c>
    </row>
    <row r="54" spans="1:19" ht="15" customHeight="1">
      <c r="A54" s="9"/>
      <c r="B54" s="7" t="s">
        <v>83</v>
      </c>
      <c r="C54" s="7" t="s">
        <v>29</v>
      </c>
      <c r="D54" s="11">
        <v>19116</v>
      </c>
      <c r="E54" s="11" t="s">
        <v>36</v>
      </c>
      <c r="F54" s="9"/>
      <c r="G54" s="9"/>
      <c r="H54" s="9"/>
      <c r="I54" s="9"/>
      <c r="J54" s="7" t="s">
        <v>30</v>
      </c>
      <c r="K54" s="16"/>
      <c r="L54" s="9"/>
      <c r="M54" s="9"/>
      <c r="N54" s="16"/>
      <c r="O54" s="16"/>
      <c r="P54" s="16"/>
      <c r="Q54" s="16"/>
      <c r="R54" s="17"/>
      <c r="S54" s="9"/>
    </row>
    <row r="55" spans="1:19" ht="15" customHeight="1">
      <c r="A55" s="9">
        <v>25</v>
      </c>
      <c r="B55" s="10" t="s">
        <v>84</v>
      </c>
      <c r="C55" s="10" t="s">
        <v>26</v>
      </c>
      <c r="D55" s="11">
        <v>11444</v>
      </c>
      <c r="E55" s="11">
        <v>18445</v>
      </c>
      <c r="F55" s="11">
        <v>33879</v>
      </c>
      <c r="G55" s="9"/>
      <c r="H55" s="15">
        <v>43</v>
      </c>
      <c r="I55" s="9">
        <v>70</v>
      </c>
      <c r="J55" s="7" t="s">
        <v>27</v>
      </c>
      <c r="K55" s="16">
        <v>60.72</v>
      </c>
      <c r="L55" s="9"/>
      <c r="M55" s="9"/>
      <c r="N55" s="16">
        <f aca="true" t="shared" si="29" ref="N55:N59">SUM(I55-K55)</f>
        <v>9.280000000000001</v>
      </c>
      <c r="O55" s="16">
        <f aca="true" t="shared" si="30" ref="O55:O59">N55*157.5</f>
        <v>1461.6000000000001</v>
      </c>
      <c r="P55" s="16">
        <f aca="true" t="shared" si="31" ref="P55:P59">H55*N55*3.78</f>
        <v>1508.3712000000003</v>
      </c>
      <c r="Q55" s="16">
        <f aca="true" t="shared" si="32" ref="Q55:Q59">O55+P55</f>
        <v>2969.9712000000004</v>
      </c>
      <c r="R55" s="17">
        <v>2970</v>
      </c>
      <c r="S55" s="7"/>
    </row>
    <row r="56" spans="1:19" ht="15" customHeight="1">
      <c r="A56" s="9"/>
      <c r="B56" s="7" t="s">
        <v>85</v>
      </c>
      <c r="C56" s="7" t="s">
        <v>29</v>
      </c>
      <c r="D56" s="11">
        <v>14306</v>
      </c>
      <c r="E56" s="11" t="s">
        <v>36</v>
      </c>
      <c r="F56" s="9"/>
      <c r="G56" s="9"/>
      <c r="H56" s="9"/>
      <c r="I56" s="9"/>
      <c r="J56" s="7" t="s">
        <v>30</v>
      </c>
      <c r="K56" s="16"/>
      <c r="L56" s="9"/>
      <c r="M56" s="9"/>
      <c r="N56" s="16"/>
      <c r="O56" s="16"/>
      <c r="P56" s="16"/>
      <c r="Q56" s="16"/>
      <c r="R56" s="17"/>
      <c r="S56" s="9"/>
    </row>
    <row r="57" spans="1:19" ht="15" customHeight="1">
      <c r="A57" s="9">
        <v>26</v>
      </c>
      <c r="B57" s="10" t="s">
        <v>86</v>
      </c>
      <c r="C57" s="10" t="s">
        <v>26</v>
      </c>
      <c r="D57" s="11">
        <v>16893</v>
      </c>
      <c r="E57" s="11">
        <v>23924</v>
      </c>
      <c r="F57" s="11">
        <v>38808</v>
      </c>
      <c r="G57" s="9"/>
      <c r="H57" s="9">
        <v>30</v>
      </c>
      <c r="I57" s="9">
        <v>70</v>
      </c>
      <c r="J57" s="7" t="s">
        <v>27</v>
      </c>
      <c r="K57" s="16">
        <v>55.69</v>
      </c>
      <c r="L57" s="9"/>
      <c r="M57" s="9"/>
      <c r="N57" s="16">
        <f t="shared" si="29"/>
        <v>14.310000000000002</v>
      </c>
      <c r="O57" s="16">
        <f t="shared" si="30"/>
        <v>2253.8250000000003</v>
      </c>
      <c r="P57" s="16">
        <f t="shared" si="31"/>
        <v>1622.7540000000001</v>
      </c>
      <c r="Q57" s="16">
        <f t="shared" si="32"/>
        <v>3876.5790000000006</v>
      </c>
      <c r="R57" s="17">
        <v>3877</v>
      </c>
      <c r="S57" s="7"/>
    </row>
    <row r="58" spans="1:19" ht="15" customHeight="1">
      <c r="A58" s="9"/>
      <c r="B58" s="7" t="s">
        <v>87</v>
      </c>
      <c r="C58" s="7" t="s">
        <v>29</v>
      </c>
      <c r="D58" s="11">
        <v>18660</v>
      </c>
      <c r="E58" s="11" t="s">
        <v>36</v>
      </c>
      <c r="F58" s="9"/>
      <c r="G58" s="9"/>
      <c r="H58" s="9"/>
      <c r="I58" s="9"/>
      <c r="J58" s="7" t="s">
        <v>30</v>
      </c>
      <c r="K58" s="16"/>
      <c r="L58" s="9"/>
      <c r="M58" s="9"/>
      <c r="N58" s="16"/>
      <c r="O58" s="16"/>
      <c r="P58" s="16"/>
      <c r="Q58" s="16"/>
      <c r="R58" s="17"/>
      <c r="S58" s="9"/>
    </row>
    <row r="59" spans="1:19" ht="15" customHeight="1">
      <c r="A59" s="9">
        <v>27</v>
      </c>
      <c r="B59" s="10" t="s">
        <v>88</v>
      </c>
      <c r="C59" s="10" t="s">
        <v>26</v>
      </c>
      <c r="D59" s="11">
        <v>18964</v>
      </c>
      <c r="E59" s="11">
        <v>25873</v>
      </c>
      <c r="F59" s="11">
        <v>39022</v>
      </c>
      <c r="G59" s="9"/>
      <c r="H59" s="9">
        <v>25</v>
      </c>
      <c r="I59" s="9">
        <v>70</v>
      </c>
      <c r="J59" s="7" t="s">
        <v>27</v>
      </c>
      <c r="K59" s="16">
        <v>41.87</v>
      </c>
      <c r="L59" s="9"/>
      <c r="M59" s="9"/>
      <c r="N59" s="16">
        <f t="shared" si="29"/>
        <v>28.130000000000003</v>
      </c>
      <c r="O59" s="16">
        <f t="shared" si="30"/>
        <v>4430.475</v>
      </c>
      <c r="P59" s="16">
        <f t="shared" si="31"/>
        <v>2658.2850000000003</v>
      </c>
      <c r="Q59" s="16">
        <f t="shared" si="32"/>
        <v>7088.76</v>
      </c>
      <c r="R59" s="17">
        <v>7089</v>
      </c>
      <c r="S59" s="7"/>
    </row>
    <row r="60" spans="1:19" ht="15" customHeight="1">
      <c r="A60" s="9"/>
      <c r="B60" s="7" t="s">
        <v>89</v>
      </c>
      <c r="C60" s="7" t="s">
        <v>29</v>
      </c>
      <c r="D60" s="11">
        <v>20149</v>
      </c>
      <c r="E60" s="11">
        <v>29556</v>
      </c>
      <c r="F60" s="9"/>
      <c r="G60" s="9"/>
      <c r="H60" s="9"/>
      <c r="I60" s="9"/>
      <c r="J60" s="7" t="s">
        <v>30</v>
      </c>
      <c r="K60" s="16"/>
      <c r="L60" s="9"/>
      <c r="M60" s="9"/>
      <c r="N60" s="16"/>
      <c r="O60" s="16"/>
      <c r="P60" s="16"/>
      <c r="Q60" s="16"/>
      <c r="R60" s="17"/>
      <c r="S60" s="9"/>
    </row>
    <row r="61" spans="1:19" ht="15" customHeight="1">
      <c r="A61" s="9">
        <v>28</v>
      </c>
      <c r="B61" s="10" t="s">
        <v>90</v>
      </c>
      <c r="C61" s="10" t="s">
        <v>26</v>
      </c>
      <c r="D61" s="11">
        <v>11414</v>
      </c>
      <c r="E61" s="11">
        <v>17839</v>
      </c>
      <c r="F61" s="11">
        <v>31291</v>
      </c>
      <c r="G61" s="9"/>
      <c r="H61" s="9">
        <v>38</v>
      </c>
      <c r="I61" s="9">
        <v>70</v>
      </c>
      <c r="J61" s="7" t="s">
        <v>27</v>
      </c>
      <c r="K61" s="16">
        <v>0</v>
      </c>
      <c r="L61" s="9"/>
      <c r="M61" s="9"/>
      <c r="N61" s="16">
        <f aca="true" t="shared" si="33" ref="N61:N65">SUM(I61-K61)</f>
        <v>70</v>
      </c>
      <c r="O61" s="16">
        <f aca="true" t="shared" si="34" ref="O61:O65">N61*157.5</f>
        <v>11025</v>
      </c>
      <c r="P61" s="16">
        <f aca="true" t="shared" si="35" ref="P61:P65">H61*N61*3.78</f>
        <v>10054.8</v>
      </c>
      <c r="Q61" s="16">
        <f aca="true" t="shared" si="36" ref="Q61:Q65">O61+P61</f>
        <v>21079.8</v>
      </c>
      <c r="R61" s="17">
        <v>10540</v>
      </c>
      <c r="S61" s="7" t="s">
        <v>32</v>
      </c>
    </row>
    <row r="62" spans="1:19" ht="15" customHeight="1">
      <c r="A62" s="9"/>
      <c r="B62" s="7" t="s">
        <v>91</v>
      </c>
      <c r="C62" s="7" t="s">
        <v>29</v>
      </c>
      <c r="D62" s="11">
        <v>14337</v>
      </c>
      <c r="E62" s="11">
        <v>25294</v>
      </c>
      <c r="F62" s="11">
        <v>30988</v>
      </c>
      <c r="G62" s="9"/>
      <c r="H62" s="9"/>
      <c r="I62" s="9"/>
      <c r="J62" s="7" t="s">
        <v>30</v>
      </c>
      <c r="K62" s="16"/>
      <c r="L62" s="9"/>
      <c r="M62" s="9"/>
      <c r="N62" s="16"/>
      <c r="O62" s="16"/>
      <c r="P62" s="16"/>
      <c r="Q62" s="16"/>
      <c r="R62" s="17"/>
      <c r="S62" s="9"/>
    </row>
    <row r="63" spans="1:19" ht="15" customHeight="1">
      <c r="A63" s="9">
        <v>29</v>
      </c>
      <c r="B63" s="10" t="s">
        <v>92</v>
      </c>
      <c r="C63" s="10" t="s">
        <v>26</v>
      </c>
      <c r="D63" s="11">
        <v>20486</v>
      </c>
      <c r="E63" s="11">
        <v>28825</v>
      </c>
      <c r="F63" s="11">
        <v>42430</v>
      </c>
      <c r="G63" s="9"/>
      <c r="H63" s="9">
        <v>17</v>
      </c>
      <c r="I63" s="9">
        <v>70</v>
      </c>
      <c r="J63" s="7" t="s">
        <v>27</v>
      </c>
      <c r="K63" s="16">
        <v>60.21</v>
      </c>
      <c r="L63" s="9"/>
      <c r="M63" s="9"/>
      <c r="N63" s="16">
        <f t="shared" si="33"/>
        <v>9.79</v>
      </c>
      <c r="O63" s="16">
        <f t="shared" si="34"/>
        <v>1541.925</v>
      </c>
      <c r="P63" s="16">
        <f t="shared" si="35"/>
        <v>629.1053999999999</v>
      </c>
      <c r="Q63" s="16">
        <f t="shared" si="36"/>
        <v>2171.0303999999996</v>
      </c>
      <c r="R63" s="17">
        <v>2171</v>
      </c>
      <c r="S63" s="7"/>
    </row>
    <row r="64" spans="1:19" ht="15" customHeight="1">
      <c r="A64" s="9"/>
      <c r="B64" s="10" t="s">
        <v>93</v>
      </c>
      <c r="C64" s="7" t="s">
        <v>29</v>
      </c>
      <c r="D64" s="11">
        <v>22828</v>
      </c>
      <c r="E64" s="11">
        <v>31445</v>
      </c>
      <c r="F64" s="11">
        <v>41091</v>
      </c>
      <c r="G64" s="9"/>
      <c r="H64" s="9"/>
      <c r="I64" s="9"/>
      <c r="J64" s="7" t="s">
        <v>30</v>
      </c>
      <c r="K64" s="16"/>
      <c r="L64" s="9"/>
      <c r="M64" s="9"/>
      <c r="N64" s="16"/>
      <c r="O64" s="16"/>
      <c r="P64" s="16"/>
      <c r="Q64" s="16"/>
      <c r="R64" s="17"/>
      <c r="S64" s="9"/>
    </row>
    <row r="65" spans="1:19" ht="15" customHeight="1">
      <c r="A65" s="9">
        <v>30</v>
      </c>
      <c r="B65" s="10" t="s">
        <v>94</v>
      </c>
      <c r="C65" s="10" t="s">
        <v>26</v>
      </c>
      <c r="D65" s="11">
        <v>14093</v>
      </c>
      <c r="E65" s="11">
        <v>21398</v>
      </c>
      <c r="F65" s="11">
        <v>36009</v>
      </c>
      <c r="G65" s="9"/>
      <c r="H65" s="9">
        <v>37</v>
      </c>
      <c r="I65" s="9">
        <v>70</v>
      </c>
      <c r="J65" s="7" t="s">
        <v>27</v>
      </c>
      <c r="K65" s="16">
        <v>0</v>
      </c>
      <c r="L65" s="9"/>
      <c r="M65" s="9"/>
      <c r="N65" s="16">
        <f t="shared" si="33"/>
        <v>70</v>
      </c>
      <c r="O65" s="16">
        <f t="shared" si="34"/>
        <v>11025</v>
      </c>
      <c r="P65" s="16">
        <f t="shared" si="35"/>
        <v>9790.199999999999</v>
      </c>
      <c r="Q65" s="16">
        <f t="shared" si="36"/>
        <v>20815.199999999997</v>
      </c>
      <c r="R65" s="17">
        <v>10408</v>
      </c>
      <c r="S65" s="7" t="s">
        <v>32</v>
      </c>
    </row>
    <row r="66" spans="1:19" ht="15" customHeight="1">
      <c r="A66" s="9"/>
      <c r="B66" s="7" t="s">
        <v>95</v>
      </c>
      <c r="C66" s="7" t="s">
        <v>29</v>
      </c>
      <c r="D66" s="11">
        <v>17258</v>
      </c>
      <c r="E66" s="11" t="s">
        <v>36</v>
      </c>
      <c r="F66" s="9"/>
      <c r="G66" s="9"/>
      <c r="H66" s="9"/>
      <c r="I66" s="9"/>
      <c r="J66" s="7" t="s">
        <v>30</v>
      </c>
      <c r="K66" s="16"/>
      <c r="L66" s="9"/>
      <c r="M66" s="9"/>
      <c r="N66" s="16"/>
      <c r="O66" s="9"/>
      <c r="P66" s="9"/>
      <c r="Q66" s="9"/>
      <c r="R66" s="9"/>
      <c r="S66" s="9"/>
    </row>
    <row r="67" spans="1:19" ht="15" customHeight="1">
      <c r="A67" s="9">
        <v>31</v>
      </c>
      <c r="B67" s="10" t="s">
        <v>96</v>
      </c>
      <c r="C67" s="10" t="s">
        <v>26</v>
      </c>
      <c r="D67" s="11">
        <v>12693</v>
      </c>
      <c r="E67" s="11">
        <v>19664</v>
      </c>
      <c r="F67" s="11">
        <v>34243</v>
      </c>
      <c r="G67" s="7"/>
      <c r="H67" s="9">
        <v>41</v>
      </c>
      <c r="I67" s="9">
        <v>70</v>
      </c>
      <c r="J67" s="7" t="s">
        <v>27</v>
      </c>
      <c r="K67" s="16">
        <v>0</v>
      </c>
      <c r="L67" s="9"/>
      <c r="M67" s="9"/>
      <c r="N67" s="16">
        <f aca="true" t="shared" si="37" ref="N67:N73">SUM(I67-K67)</f>
        <v>70</v>
      </c>
      <c r="O67" s="16">
        <f aca="true" t="shared" si="38" ref="O67:O73">N67*157.5</f>
        <v>11025</v>
      </c>
      <c r="P67" s="16">
        <f aca="true" t="shared" si="39" ref="P67:P73">H67*N67*3.78</f>
        <v>10848.599999999999</v>
      </c>
      <c r="Q67" s="16">
        <f aca="true" t="shared" si="40" ref="Q67:Q73">O67+P67</f>
        <v>21873.6</v>
      </c>
      <c r="R67" s="17">
        <v>21874</v>
      </c>
      <c r="S67" s="9"/>
    </row>
    <row r="68" spans="1:19" ht="15" customHeight="1">
      <c r="A68" s="9"/>
      <c r="B68" s="7" t="s">
        <v>97</v>
      </c>
      <c r="C68" s="7" t="s">
        <v>29</v>
      </c>
      <c r="D68" s="11">
        <v>14886</v>
      </c>
      <c r="E68" s="11" t="s">
        <v>36</v>
      </c>
      <c r="F68" s="9"/>
      <c r="G68" s="9"/>
      <c r="H68" s="9"/>
      <c r="I68" s="9"/>
      <c r="J68" s="7" t="s">
        <v>30</v>
      </c>
      <c r="K68" s="16"/>
      <c r="L68" s="9"/>
      <c r="M68" s="9"/>
      <c r="N68" s="16"/>
      <c r="O68" s="16"/>
      <c r="P68" s="16"/>
      <c r="Q68" s="16"/>
      <c r="R68" s="17"/>
      <c r="S68" s="9"/>
    </row>
    <row r="69" spans="1:19" ht="15" customHeight="1">
      <c r="A69" s="9">
        <v>32</v>
      </c>
      <c r="B69" s="10" t="s">
        <v>98</v>
      </c>
      <c r="C69" s="10" t="s">
        <v>26</v>
      </c>
      <c r="D69" s="11">
        <v>19727</v>
      </c>
      <c r="E69" s="11">
        <v>27030</v>
      </c>
      <c r="F69" s="11">
        <v>39873</v>
      </c>
      <c r="G69" s="9"/>
      <c r="H69" s="9">
        <v>21</v>
      </c>
      <c r="I69" s="9">
        <v>70</v>
      </c>
      <c r="J69" s="7" t="s">
        <v>27</v>
      </c>
      <c r="K69" s="16">
        <v>60.21</v>
      </c>
      <c r="L69" s="9"/>
      <c r="M69" s="9"/>
      <c r="N69" s="16">
        <f t="shared" si="37"/>
        <v>9.79</v>
      </c>
      <c r="O69" s="16">
        <f t="shared" si="38"/>
        <v>1541.925</v>
      </c>
      <c r="P69" s="16">
        <f t="shared" si="39"/>
        <v>777.1301999999998</v>
      </c>
      <c r="Q69" s="16">
        <f t="shared" si="40"/>
        <v>2319.0552</v>
      </c>
      <c r="R69" s="17">
        <v>2319</v>
      </c>
      <c r="S69" s="7"/>
    </row>
    <row r="70" spans="1:19" ht="15" customHeight="1">
      <c r="A70" s="9"/>
      <c r="B70" s="7" t="s">
        <v>99</v>
      </c>
      <c r="C70" s="7" t="s">
        <v>29</v>
      </c>
      <c r="D70" s="11">
        <v>23349</v>
      </c>
      <c r="E70" s="11">
        <v>31382</v>
      </c>
      <c r="F70" s="9"/>
      <c r="G70" s="9"/>
      <c r="H70" s="9"/>
      <c r="I70" s="9"/>
      <c r="J70" s="7" t="s">
        <v>30</v>
      </c>
      <c r="K70" s="16"/>
      <c r="L70" s="9"/>
      <c r="M70" s="9"/>
      <c r="N70" s="16"/>
      <c r="O70" s="16"/>
      <c r="P70" s="16"/>
      <c r="Q70" s="16"/>
      <c r="R70" s="17"/>
      <c r="S70" s="9"/>
    </row>
    <row r="71" spans="1:19" ht="15" customHeight="1">
      <c r="A71" s="9">
        <v>33</v>
      </c>
      <c r="B71" s="10" t="s">
        <v>100</v>
      </c>
      <c r="C71" s="10" t="s">
        <v>26</v>
      </c>
      <c r="D71" s="11">
        <v>16743</v>
      </c>
      <c r="E71" s="11">
        <v>25569</v>
      </c>
      <c r="F71" s="11">
        <v>37803</v>
      </c>
      <c r="G71" s="9"/>
      <c r="H71" s="9">
        <v>25</v>
      </c>
      <c r="I71" s="9">
        <v>70</v>
      </c>
      <c r="J71" s="7" t="s">
        <v>27</v>
      </c>
      <c r="K71" s="16">
        <v>60.72</v>
      </c>
      <c r="L71" s="9"/>
      <c r="M71" s="9"/>
      <c r="N71" s="16">
        <f t="shared" si="37"/>
        <v>9.280000000000001</v>
      </c>
      <c r="O71" s="16">
        <f t="shared" si="38"/>
        <v>1461.6000000000001</v>
      </c>
      <c r="P71" s="16">
        <f t="shared" si="39"/>
        <v>876.96</v>
      </c>
      <c r="Q71" s="16">
        <f t="shared" si="40"/>
        <v>2338.5600000000004</v>
      </c>
      <c r="R71" s="17">
        <v>2339</v>
      </c>
      <c r="S71" s="7"/>
    </row>
    <row r="72" spans="1:19" ht="15" customHeight="1">
      <c r="A72" s="9"/>
      <c r="B72" s="10" t="s">
        <v>101</v>
      </c>
      <c r="C72" s="10" t="s">
        <v>29</v>
      </c>
      <c r="D72" s="11">
        <v>20031</v>
      </c>
      <c r="E72" s="11">
        <v>29556</v>
      </c>
      <c r="F72" s="11">
        <v>38231</v>
      </c>
      <c r="G72" s="9"/>
      <c r="H72" s="9">
        <v>15</v>
      </c>
      <c r="I72" s="9">
        <v>70</v>
      </c>
      <c r="J72" s="7" t="s">
        <v>30</v>
      </c>
      <c r="K72" s="16">
        <v>60.72</v>
      </c>
      <c r="L72" s="9"/>
      <c r="M72" s="9"/>
      <c r="N72" s="16">
        <f t="shared" si="37"/>
        <v>9.280000000000001</v>
      </c>
      <c r="O72" s="16">
        <f t="shared" si="38"/>
        <v>1461.6000000000001</v>
      </c>
      <c r="P72" s="16">
        <f t="shared" si="39"/>
        <v>526.176</v>
      </c>
      <c r="Q72" s="16">
        <f t="shared" si="40"/>
        <v>1987.7760000000003</v>
      </c>
      <c r="R72" s="17">
        <v>1988</v>
      </c>
      <c r="S72" s="7"/>
    </row>
    <row r="73" spans="1:19" ht="15" customHeight="1">
      <c r="A73" s="9">
        <v>34</v>
      </c>
      <c r="B73" s="10" t="s">
        <v>102</v>
      </c>
      <c r="C73" s="10" t="s">
        <v>26</v>
      </c>
      <c r="D73" s="11">
        <v>20091</v>
      </c>
      <c r="E73" s="11">
        <v>29891</v>
      </c>
      <c r="F73" s="11">
        <v>41548</v>
      </c>
      <c r="G73" s="9"/>
      <c r="H73" s="9">
        <v>14</v>
      </c>
      <c r="I73" s="9">
        <v>70</v>
      </c>
      <c r="J73" s="7" t="s">
        <v>27</v>
      </c>
      <c r="K73" s="16">
        <v>0</v>
      </c>
      <c r="L73" s="9"/>
      <c r="M73" s="9"/>
      <c r="N73" s="16">
        <f t="shared" si="37"/>
        <v>70</v>
      </c>
      <c r="O73" s="16">
        <f t="shared" si="38"/>
        <v>11025</v>
      </c>
      <c r="P73" s="16">
        <f t="shared" si="39"/>
        <v>3704.3999999999996</v>
      </c>
      <c r="Q73" s="16">
        <f t="shared" si="40"/>
        <v>14729.4</v>
      </c>
      <c r="R73" s="17">
        <v>14729</v>
      </c>
      <c r="S73" s="9"/>
    </row>
    <row r="74" spans="1:19" ht="15" customHeight="1">
      <c r="A74" s="9"/>
      <c r="B74" s="7" t="s">
        <v>103</v>
      </c>
      <c r="C74" s="7" t="s">
        <v>29</v>
      </c>
      <c r="D74" s="11">
        <v>20762</v>
      </c>
      <c r="E74" s="11" t="s">
        <v>36</v>
      </c>
      <c r="F74" s="9"/>
      <c r="G74" s="9"/>
      <c r="H74" s="9"/>
      <c r="I74" s="9"/>
      <c r="J74" s="7" t="s">
        <v>30</v>
      </c>
      <c r="K74" s="16"/>
      <c r="L74" s="9"/>
      <c r="M74" s="9"/>
      <c r="N74" s="16"/>
      <c r="O74" s="16"/>
      <c r="P74" s="16"/>
      <c r="Q74" s="16"/>
      <c r="R74" s="17"/>
      <c r="S74" s="9"/>
    </row>
    <row r="75" spans="1:19" ht="15" customHeight="1">
      <c r="A75" s="9">
        <v>35</v>
      </c>
      <c r="B75" s="10" t="s">
        <v>104</v>
      </c>
      <c r="C75" s="10" t="s">
        <v>26</v>
      </c>
      <c r="D75" s="11">
        <v>13119</v>
      </c>
      <c r="E75" s="11">
        <v>20699</v>
      </c>
      <c r="F75" s="11">
        <v>35004</v>
      </c>
      <c r="G75" s="9"/>
      <c r="H75" s="9">
        <v>39</v>
      </c>
      <c r="I75" s="9">
        <v>70</v>
      </c>
      <c r="J75" s="7" t="s">
        <v>27</v>
      </c>
      <c r="K75" s="16">
        <v>40.79</v>
      </c>
      <c r="L75" s="9"/>
      <c r="M75" s="9"/>
      <c r="N75" s="16">
        <f aca="true" t="shared" si="41" ref="N75:N79">SUM(I75-K75)</f>
        <v>29.21</v>
      </c>
      <c r="O75" s="16">
        <f aca="true" t="shared" si="42" ref="O75:O79">N75*157.5</f>
        <v>4600.575</v>
      </c>
      <c r="P75" s="16">
        <f aca="true" t="shared" si="43" ref="P75:P79">H75*N75*3.78</f>
        <v>4306.1382</v>
      </c>
      <c r="Q75" s="16">
        <f aca="true" t="shared" si="44" ref="Q75:Q79">O75+P75</f>
        <v>8906.7132</v>
      </c>
      <c r="R75" s="17">
        <v>8907</v>
      </c>
      <c r="S75" s="7"/>
    </row>
    <row r="76" spans="1:19" ht="15" customHeight="1">
      <c r="A76" s="9"/>
      <c r="B76" s="7" t="s">
        <v>105</v>
      </c>
      <c r="C76" s="7" t="s">
        <v>29</v>
      </c>
      <c r="D76" s="11">
        <v>16164</v>
      </c>
      <c r="E76" s="11" t="s">
        <v>36</v>
      </c>
      <c r="F76" s="9"/>
      <c r="G76" s="9"/>
      <c r="H76" s="9"/>
      <c r="I76" s="9"/>
      <c r="J76" s="7" t="s">
        <v>30</v>
      </c>
      <c r="K76" s="16"/>
      <c r="L76" s="9"/>
      <c r="M76" s="9"/>
      <c r="N76" s="16"/>
      <c r="O76" s="16"/>
      <c r="P76" s="16"/>
      <c r="Q76" s="16"/>
      <c r="R76" s="17"/>
      <c r="S76" s="9"/>
    </row>
    <row r="77" spans="1:19" ht="15" customHeight="1">
      <c r="A77" s="9">
        <v>36</v>
      </c>
      <c r="B77" s="10" t="s">
        <v>106</v>
      </c>
      <c r="C77" s="10" t="s">
        <v>26</v>
      </c>
      <c r="D77" s="11">
        <v>19482</v>
      </c>
      <c r="E77" s="11">
        <v>28035</v>
      </c>
      <c r="F77" s="11">
        <v>39784</v>
      </c>
      <c r="G77" s="9"/>
      <c r="H77" s="9">
        <v>19</v>
      </c>
      <c r="I77" s="9">
        <v>70</v>
      </c>
      <c r="J77" s="7" t="s">
        <v>27</v>
      </c>
      <c r="K77" s="16">
        <v>59.27</v>
      </c>
      <c r="L77" s="9"/>
      <c r="M77" s="9"/>
      <c r="N77" s="16">
        <f t="shared" si="41"/>
        <v>10.729999999999997</v>
      </c>
      <c r="O77" s="16">
        <f t="shared" si="42"/>
        <v>1689.9749999999995</v>
      </c>
      <c r="P77" s="16">
        <f t="shared" si="43"/>
        <v>770.6285999999998</v>
      </c>
      <c r="Q77" s="16">
        <f t="shared" si="44"/>
        <v>2460.6035999999995</v>
      </c>
      <c r="R77" s="17">
        <v>2461</v>
      </c>
      <c r="S77" s="7"/>
    </row>
    <row r="78" spans="1:19" ht="15" customHeight="1">
      <c r="A78" s="9"/>
      <c r="B78" s="7" t="s">
        <v>107</v>
      </c>
      <c r="C78" s="7" t="s">
        <v>29</v>
      </c>
      <c r="D78" s="11">
        <v>19575</v>
      </c>
      <c r="E78" s="11" t="s">
        <v>36</v>
      </c>
      <c r="F78" s="9"/>
      <c r="G78" s="9"/>
      <c r="H78" s="9"/>
      <c r="I78" s="9"/>
      <c r="J78" s="7" t="s">
        <v>30</v>
      </c>
      <c r="K78" s="16"/>
      <c r="L78" s="9"/>
      <c r="M78" s="9"/>
      <c r="N78" s="16"/>
      <c r="O78" s="16"/>
      <c r="P78" s="16"/>
      <c r="Q78" s="16"/>
      <c r="R78" s="17"/>
      <c r="S78" s="9"/>
    </row>
    <row r="79" spans="1:19" ht="15" customHeight="1">
      <c r="A79" s="9">
        <v>37</v>
      </c>
      <c r="B79" s="10" t="s">
        <v>108</v>
      </c>
      <c r="C79" s="10" t="s">
        <v>26</v>
      </c>
      <c r="D79" s="18">
        <v>14703</v>
      </c>
      <c r="E79" s="19">
        <v>21459</v>
      </c>
      <c r="F79" s="18">
        <v>36617</v>
      </c>
      <c r="G79" s="20"/>
      <c r="H79" s="20">
        <v>37</v>
      </c>
      <c r="I79" s="20">
        <v>70</v>
      </c>
      <c r="J79" s="7" t="s">
        <v>27</v>
      </c>
      <c r="K79" s="16">
        <v>57.34</v>
      </c>
      <c r="L79" s="9"/>
      <c r="M79" s="9"/>
      <c r="N79" s="16">
        <f t="shared" si="41"/>
        <v>12.659999999999997</v>
      </c>
      <c r="O79" s="16">
        <f t="shared" si="42"/>
        <v>1993.9499999999994</v>
      </c>
      <c r="P79" s="16">
        <f t="shared" si="43"/>
        <v>1770.6275999999993</v>
      </c>
      <c r="Q79" s="16">
        <f t="shared" si="44"/>
        <v>3764.5775999999987</v>
      </c>
      <c r="R79" s="17">
        <v>3765</v>
      </c>
      <c r="S79" s="7"/>
    </row>
    <row r="80" spans="1:19" ht="15" customHeight="1">
      <c r="A80" s="9"/>
      <c r="B80" s="7" t="s">
        <v>109</v>
      </c>
      <c r="C80" s="7" t="s">
        <v>29</v>
      </c>
      <c r="D80" s="11">
        <v>17413</v>
      </c>
      <c r="E80" s="11" t="s">
        <v>36</v>
      </c>
      <c r="F80" s="9"/>
      <c r="G80" s="9"/>
      <c r="H80" s="9"/>
      <c r="I80" s="9"/>
      <c r="J80" s="7" t="s">
        <v>30</v>
      </c>
      <c r="K80" s="16"/>
      <c r="L80" s="9"/>
      <c r="M80" s="9"/>
      <c r="N80" s="16"/>
      <c r="O80" s="16"/>
      <c r="P80" s="16"/>
      <c r="Q80" s="16"/>
      <c r="R80" s="17"/>
      <c r="S80" s="9"/>
    </row>
    <row r="81" spans="1:19" ht="15" customHeight="1">
      <c r="A81" s="9">
        <v>38</v>
      </c>
      <c r="B81" s="10" t="s">
        <v>110</v>
      </c>
      <c r="C81" s="10" t="s">
        <v>26</v>
      </c>
      <c r="D81" s="11">
        <v>19329</v>
      </c>
      <c r="E81" s="11">
        <v>26634</v>
      </c>
      <c r="F81" s="11">
        <v>41244</v>
      </c>
      <c r="G81" s="9"/>
      <c r="H81" s="9">
        <v>23</v>
      </c>
      <c r="I81" s="9">
        <v>70</v>
      </c>
      <c r="J81" s="7" t="s">
        <v>27</v>
      </c>
      <c r="K81" s="16">
        <v>0</v>
      </c>
      <c r="L81" s="9"/>
      <c r="M81" s="9"/>
      <c r="N81" s="16">
        <f aca="true" t="shared" si="45" ref="N81:N85">SUM(I81-K81)</f>
        <v>70</v>
      </c>
      <c r="O81" s="16">
        <f aca="true" t="shared" si="46" ref="O81:O85">N81*157.5</f>
        <v>11025</v>
      </c>
      <c r="P81" s="16">
        <f aca="true" t="shared" si="47" ref="P81:P85">H81*N81*3.78</f>
        <v>6085.799999999999</v>
      </c>
      <c r="Q81" s="16">
        <f aca="true" t="shared" si="48" ref="Q81:Q85">O81+P81</f>
        <v>17110.8</v>
      </c>
      <c r="R81" s="17">
        <v>17111</v>
      </c>
      <c r="S81" s="9"/>
    </row>
    <row r="82" spans="1:19" ht="15" customHeight="1">
      <c r="A82" s="9"/>
      <c r="B82" s="7" t="s">
        <v>111</v>
      </c>
      <c r="C82" s="7" t="s">
        <v>29</v>
      </c>
      <c r="D82" s="11">
        <v>20211</v>
      </c>
      <c r="E82" s="11" t="s">
        <v>36</v>
      </c>
      <c r="F82" s="9"/>
      <c r="G82" s="9"/>
      <c r="H82" s="9"/>
      <c r="I82" s="9"/>
      <c r="J82" s="7" t="s">
        <v>30</v>
      </c>
      <c r="K82" s="16"/>
      <c r="L82" s="9"/>
      <c r="M82" s="9"/>
      <c r="N82" s="16"/>
      <c r="O82" s="16"/>
      <c r="P82" s="16"/>
      <c r="Q82" s="16"/>
      <c r="R82" s="17"/>
      <c r="S82" s="9"/>
    </row>
    <row r="83" spans="1:19" ht="15" customHeight="1">
      <c r="A83" s="9">
        <v>39</v>
      </c>
      <c r="B83" s="10" t="s">
        <v>112</v>
      </c>
      <c r="C83" s="10" t="s">
        <v>26</v>
      </c>
      <c r="D83" s="11">
        <v>13667</v>
      </c>
      <c r="E83" s="11">
        <v>22828</v>
      </c>
      <c r="F83" s="11">
        <v>34029</v>
      </c>
      <c r="G83" s="9"/>
      <c r="H83" s="9">
        <v>32</v>
      </c>
      <c r="I83" s="9">
        <v>70</v>
      </c>
      <c r="J83" s="7" t="s">
        <v>27</v>
      </c>
      <c r="K83" s="16">
        <v>51.12</v>
      </c>
      <c r="L83" s="9"/>
      <c r="M83" s="9"/>
      <c r="N83" s="16">
        <f t="shared" si="45"/>
        <v>18.880000000000003</v>
      </c>
      <c r="O83" s="16">
        <f t="shared" si="46"/>
        <v>2973.6000000000004</v>
      </c>
      <c r="P83" s="16">
        <f t="shared" si="47"/>
        <v>2283.7248000000004</v>
      </c>
      <c r="Q83" s="16">
        <f t="shared" si="48"/>
        <v>5257.3248</v>
      </c>
      <c r="R83" s="17">
        <v>5257</v>
      </c>
      <c r="S83" s="7"/>
    </row>
    <row r="84" spans="1:19" ht="15" customHeight="1">
      <c r="A84" s="9"/>
      <c r="B84" s="7" t="s">
        <v>113</v>
      </c>
      <c r="C84" s="7" t="s">
        <v>29</v>
      </c>
      <c r="D84" s="11">
        <v>17869</v>
      </c>
      <c r="E84" s="11" t="s">
        <v>36</v>
      </c>
      <c r="F84" s="9"/>
      <c r="G84" s="9"/>
      <c r="H84" s="9"/>
      <c r="I84" s="9"/>
      <c r="J84" s="7" t="s">
        <v>30</v>
      </c>
      <c r="K84" s="16"/>
      <c r="L84" s="9"/>
      <c r="M84" s="9"/>
      <c r="N84" s="16"/>
      <c r="O84" s="16"/>
      <c r="P84" s="16"/>
      <c r="Q84" s="16"/>
      <c r="R84" s="17"/>
      <c r="S84" s="9"/>
    </row>
    <row r="85" spans="1:19" ht="15" customHeight="1">
      <c r="A85" s="9">
        <v>40</v>
      </c>
      <c r="B85" s="10" t="s">
        <v>114</v>
      </c>
      <c r="C85" s="10" t="s">
        <v>26</v>
      </c>
      <c r="D85" s="11">
        <v>13852</v>
      </c>
      <c r="E85" s="14">
        <v>21245</v>
      </c>
      <c r="F85" s="11">
        <v>35765</v>
      </c>
      <c r="G85" s="9"/>
      <c r="H85" s="9">
        <v>37</v>
      </c>
      <c r="I85" s="9">
        <v>70</v>
      </c>
      <c r="J85" s="7" t="s">
        <v>27</v>
      </c>
      <c r="K85" s="16">
        <v>0</v>
      </c>
      <c r="L85" s="9"/>
      <c r="M85" s="9"/>
      <c r="N85" s="16">
        <f t="shared" si="45"/>
        <v>70</v>
      </c>
      <c r="O85" s="16">
        <f t="shared" si="46"/>
        <v>11025</v>
      </c>
      <c r="P85" s="16">
        <f t="shared" si="47"/>
        <v>9790.199999999999</v>
      </c>
      <c r="Q85" s="16">
        <f t="shared" si="48"/>
        <v>20815.199999999997</v>
      </c>
      <c r="R85" s="17">
        <v>20815</v>
      </c>
      <c r="S85" s="9"/>
    </row>
    <row r="86" spans="1:19" ht="15" customHeight="1">
      <c r="A86" s="9"/>
      <c r="B86" s="7" t="s">
        <v>115</v>
      </c>
      <c r="C86" s="7" t="s">
        <v>29</v>
      </c>
      <c r="D86" s="11">
        <v>16865</v>
      </c>
      <c r="E86" s="11" t="s">
        <v>36</v>
      </c>
      <c r="F86" s="9"/>
      <c r="G86" s="9"/>
      <c r="H86" s="9"/>
      <c r="I86" s="9"/>
      <c r="J86" s="7" t="s">
        <v>30</v>
      </c>
      <c r="K86" s="16"/>
      <c r="L86" s="9"/>
      <c r="M86" s="9"/>
      <c r="N86" s="16"/>
      <c r="O86" s="9"/>
      <c r="P86" s="9"/>
      <c r="Q86" s="9"/>
      <c r="R86" s="9"/>
      <c r="S86" s="9"/>
    </row>
    <row r="87" spans="1:19" ht="15" customHeight="1">
      <c r="A87" s="9">
        <v>41</v>
      </c>
      <c r="B87" s="10" t="s">
        <v>116</v>
      </c>
      <c r="C87" s="10" t="s">
        <v>26</v>
      </c>
      <c r="D87" s="11">
        <v>13820</v>
      </c>
      <c r="E87" s="11">
        <v>20760</v>
      </c>
      <c r="F87" s="11">
        <v>35735</v>
      </c>
      <c r="G87" s="7"/>
      <c r="H87" s="9">
        <v>39</v>
      </c>
      <c r="I87" s="9">
        <v>70</v>
      </c>
      <c r="J87" s="7" t="s">
        <v>27</v>
      </c>
      <c r="K87" s="16">
        <v>60.72</v>
      </c>
      <c r="L87" s="9"/>
      <c r="M87" s="9"/>
      <c r="N87" s="16">
        <f aca="true" t="shared" si="49" ref="N87:N91">SUM(I87-K87)</f>
        <v>9.280000000000001</v>
      </c>
      <c r="O87" s="16">
        <f aca="true" t="shared" si="50" ref="O87:O91">N87*157.5</f>
        <v>1461.6000000000001</v>
      </c>
      <c r="P87" s="16">
        <f aca="true" t="shared" si="51" ref="P87:P91">H87*N87*3.78</f>
        <v>1368.0576</v>
      </c>
      <c r="Q87" s="16">
        <f aca="true" t="shared" si="52" ref="Q87:Q91">O87+P87</f>
        <v>2829.6576000000005</v>
      </c>
      <c r="R87" s="17">
        <v>2830</v>
      </c>
      <c r="S87" s="7"/>
    </row>
    <row r="88" spans="1:19" ht="15" customHeight="1">
      <c r="A88" s="9"/>
      <c r="B88" s="7" t="s">
        <v>117</v>
      </c>
      <c r="C88" s="7" t="s">
        <v>29</v>
      </c>
      <c r="D88" s="11">
        <v>17350</v>
      </c>
      <c r="E88" s="11" t="s">
        <v>36</v>
      </c>
      <c r="F88" s="9"/>
      <c r="G88" s="9"/>
      <c r="H88" s="9"/>
      <c r="I88" s="9"/>
      <c r="J88" s="7" t="s">
        <v>30</v>
      </c>
      <c r="K88" s="16"/>
      <c r="L88" s="9"/>
      <c r="M88" s="9"/>
      <c r="N88" s="16"/>
      <c r="O88" s="16"/>
      <c r="P88" s="16"/>
      <c r="Q88" s="16"/>
      <c r="R88" s="17"/>
      <c r="S88" s="9"/>
    </row>
    <row r="89" spans="1:19" ht="15" customHeight="1">
      <c r="A89" s="9">
        <v>42</v>
      </c>
      <c r="B89" s="10" t="s">
        <v>118</v>
      </c>
      <c r="C89" s="10" t="s">
        <v>26</v>
      </c>
      <c r="D89" s="11">
        <v>21461</v>
      </c>
      <c r="E89" s="13" t="s">
        <v>119</v>
      </c>
      <c r="F89" s="11">
        <v>43374</v>
      </c>
      <c r="G89" s="9"/>
      <c r="H89" s="9">
        <v>16</v>
      </c>
      <c r="I89" s="9">
        <v>70</v>
      </c>
      <c r="J89" s="7" t="s">
        <v>27</v>
      </c>
      <c r="K89" s="16">
        <v>42.79</v>
      </c>
      <c r="L89" s="9"/>
      <c r="M89" s="9"/>
      <c r="N89" s="16">
        <f t="shared" si="49"/>
        <v>27.21</v>
      </c>
      <c r="O89" s="16">
        <f t="shared" si="50"/>
        <v>4285.575</v>
      </c>
      <c r="P89" s="16">
        <f t="shared" si="51"/>
        <v>1645.6607999999999</v>
      </c>
      <c r="Q89" s="16">
        <f t="shared" si="52"/>
        <v>5931.2357999999995</v>
      </c>
      <c r="R89" s="17">
        <v>5931</v>
      </c>
      <c r="S89" s="7"/>
    </row>
    <row r="90" spans="1:19" ht="15" customHeight="1">
      <c r="A90" s="9"/>
      <c r="B90" s="7" t="s">
        <v>120</v>
      </c>
      <c r="C90" s="7" t="s">
        <v>29</v>
      </c>
      <c r="D90" s="11">
        <v>23836</v>
      </c>
      <c r="E90" s="11" t="s">
        <v>36</v>
      </c>
      <c r="F90" s="9"/>
      <c r="G90" s="9"/>
      <c r="H90" s="9"/>
      <c r="I90" s="9"/>
      <c r="J90" s="7" t="s">
        <v>30</v>
      </c>
      <c r="K90" s="16"/>
      <c r="L90" s="9"/>
      <c r="M90" s="9"/>
      <c r="N90" s="16"/>
      <c r="O90" s="16"/>
      <c r="P90" s="16"/>
      <c r="Q90" s="16"/>
      <c r="R90" s="17"/>
      <c r="S90" s="9"/>
    </row>
    <row r="91" spans="1:19" ht="15" customHeight="1">
      <c r="A91" s="9">
        <v>43</v>
      </c>
      <c r="B91" s="10" t="s">
        <v>121</v>
      </c>
      <c r="C91" s="10" t="s">
        <v>26</v>
      </c>
      <c r="D91" s="11">
        <v>12114</v>
      </c>
      <c r="E91" s="14">
        <v>21459</v>
      </c>
      <c r="F91" s="11">
        <v>31868</v>
      </c>
      <c r="G91" s="9"/>
      <c r="H91" s="9">
        <v>30</v>
      </c>
      <c r="I91" s="9">
        <v>70</v>
      </c>
      <c r="J91" s="7" t="s">
        <v>27</v>
      </c>
      <c r="K91" s="16">
        <v>0</v>
      </c>
      <c r="L91" s="9"/>
      <c r="M91" s="9"/>
      <c r="N91" s="16">
        <f t="shared" si="49"/>
        <v>70</v>
      </c>
      <c r="O91" s="16">
        <f t="shared" si="50"/>
        <v>11025</v>
      </c>
      <c r="P91" s="16">
        <f t="shared" si="51"/>
        <v>7938</v>
      </c>
      <c r="Q91" s="16">
        <f t="shared" si="52"/>
        <v>18963</v>
      </c>
      <c r="R91" s="17">
        <v>18963</v>
      </c>
      <c r="S91" s="7"/>
    </row>
    <row r="92" spans="1:19" ht="15" customHeight="1">
      <c r="A92" s="9"/>
      <c r="B92" s="7" t="s">
        <v>122</v>
      </c>
      <c r="C92" s="7" t="s">
        <v>29</v>
      </c>
      <c r="D92" s="11">
        <v>15068</v>
      </c>
      <c r="E92" s="11" t="s">
        <v>36</v>
      </c>
      <c r="F92" s="9"/>
      <c r="G92" s="9"/>
      <c r="H92" s="9"/>
      <c r="I92" s="9"/>
      <c r="J92" s="7" t="s">
        <v>30</v>
      </c>
      <c r="K92" s="16"/>
      <c r="L92" s="9"/>
      <c r="M92" s="9"/>
      <c r="N92" s="16"/>
      <c r="O92" s="16"/>
      <c r="P92" s="16"/>
      <c r="Q92" s="16"/>
      <c r="R92" s="17"/>
      <c r="S92" s="9"/>
    </row>
    <row r="93" spans="1:19" ht="15" customHeight="1">
      <c r="A93" s="9">
        <v>44</v>
      </c>
      <c r="B93" s="10" t="s">
        <v>123</v>
      </c>
      <c r="C93" s="10" t="s">
        <v>26</v>
      </c>
      <c r="D93" s="11">
        <v>9834</v>
      </c>
      <c r="E93" s="11">
        <v>18233</v>
      </c>
      <c r="F93" s="11">
        <v>32143</v>
      </c>
      <c r="G93" s="9"/>
      <c r="H93" s="9">
        <v>40</v>
      </c>
      <c r="I93" s="9">
        <v>70</v>
      </c>
      <c r="J93" s="7" t="s">
        <v>27</v>
      </c>
      <c r="K93" s="16">
        <v>54.01</v>
      </c>
      <c r="L93" s="9"/>
      <c r="M93" s="9"/>
      <c r="N93" s="16">
        <f aca="true" t="shared" si="53" ref="N93:N97">SUM(I93-K93)</f>
        <v>15.990000000000002</v>
      </c>
      <c r="O93" s="16">
        <f aca="true" t="shared" si="54" ref="O93:O97">N93*157.5</f>
        <v>2518.425</v>
      </c>
      <c r="P93" s="16">
        <f aca="true" t="shared" si="55" ref="P93:P97">H93*N93*3.78</f>
        <v>2417.6880000000006</v>
      </c>
      <c r="Q93" s="16">
        <f aca="true" t="shared" si="56" ref="Q93:Q97">O93+P93</f>
        <v>4936.113000000001</v>
      </c>
      <c r="R93" s="17">
        <v>4936</v>
      </c>
      <c r="S93" s="7"/>
    </row>
    <row r="94" spans="1:19" ht="15" customHeight="1">
      <c r="A94" s="9"/>
      <c r="B94" s="7" t="s">
        <v>124</v>
      </c>
      <c r="C94" s="7" t="s">
        <v>29</v>
      </c>
      <c r="D94" s="11">
        <v>10840</v>
      </c>
      <c r="E94" s="11" t="s">
        <v>36</v>
      </c>
      <c r="F94" s="9"/>
      <c r="G94" s="9"/>
      <c r="H94" s="9"/>
      <c r="I94" s="9"/>
      <c r="J94" s="7" t="s">
        <v>30</v>
      </c>
      <c r="K94" s="16"/>
      <c r="L94" s="9"/>
      <c r="M94" s="9"/>
      <c r="N94" s="16"/>
      <c r="O94" s="16"/>
      <c r="P94" s="16"/>
      <c r="Q94" s="16"/>
      <c r="R94" s="17"/>
      <c r="S94" s="9"/>
    </row>
    <row r="95" spans="1:19" ht="15" customHeight="1">
      <c r="A95" s="9">
        <v>45</v>
      </c>
      <c r="B95" s="10" t="s">
        <v>125</v>
      </c>
      <c r="C95" s="10" t="s">
        <v>26</v>
      </c>
      <c r="D95" s="11">
        <v>15402</v>
      </c>
      <c r="E95" s="14">
        <v>23651</v>
      </c>
      <c r="F95" s="11">
        <v>37347</v>
      </c>
      <c r="G95" s="9"/>
      <c r="H95" s="9">
        <v>31</v>
      </c>
      <c r="I95" s="9">
        <v>70</v>
      </c>
      <c r="J95" s="7" t="s">
        <v>27</v>
      </c>
      <c r="K95" s="16">
        <v>0</v>
      </c>
      <c r="L95" s="9"/>
      <c r="M95" s="9"/>
      <c r="N95" s="16">
        <f t="shared" si="53"/>
        <v>70</v>
      </c>
      <c r="O95" s="16">
        <f t="shared" si="54"/>
        <v>11025</v>
      </c>
      <c r="P95" s="16">
        <f t="shared" si="55"/>
        <v>8202.6</v>
      </c>
      <c r="Q95" s="16">
        <f t="shared" si="56"/>
        <v>19227.6</v>
      </c>
      <c r="R95" s="17">
        <v>19228</v>
      </c>
      <c r="S95" s="7"/>
    </row>
    <row r="96" spans="1:19" ht="15" customHeight="1">
      <c r="A96" s="9"/>
      <c r="B96" s="7" t="s">
        <v>126</v>
      </c>
      <c r="C96" s="7" t="s">
        <v>29</v>
      </c>
      <c r="D96" s="11">
        <v>16683</v>
      </c>
      <c r="E96" s="13" t="s">
        <v>127</v>
      </c>
      <c r="F96" s="9"/>
      <c r="G96" s="9"/>
      <c r="H96" s="9"/>
      <c r="I96" s="9"/>
      <c r="J96" s="7" t="s">
        <v>30</v>
      </c>
      <c r="K96" s="16"/>
      <c r="L96" s="9"/>
      <c r="M96" s="9"/>
      <c r="N96" s="16"/>
      <c r="O96" s="16"/>
      <c r="P96" s="16"/>
      <c r="Q96" s="16"/>
      <c r="R96" s="17"/>
      <c r="S96" s="9"/>
    </row>
    <row r="97" spans="1:19" ht="15" customHeight="1">
      <c r="A97" s="9">
        <v>46</v>
      </c>
      <c r="B97" s="10" t="s">
        <v>128</v>
      </c>
      <c r="C97" s="10" t="s">
        <v>26</v>
      </c>
      <c r="D97" s="11">
        <v>15374</v>
      </c>
      <c r="E97" s="14">
        <v>23651</v>
      </c>
      <c r="F97" s="11">
        <v>37288</v>
      </c>
      <c r="G97" s="9"/>
      <c r="H97" s="9">
        <v>31</v>
      </c>
      <c r="I97" s="9">
        <v>70</v>
      </c>
      <c r="J97" s="7" t="s">
        <v>27</v>
      </c>
      <c r="K97" s="16">
        <v>0</v>
      </c>
      <c r="L97" s="9"/>
      <c r="M97" s="9"/>
      <c r="N97" s="16">
        <f t="shared" si="53"/>
        <v>70</v>
      </c>
      <c r="O97" s="16">
        <f t="shared" si="54"/>
        <v>11025</v>
      </c>
      <c r="P97" s="16">
        <f t="shared" si="55"/>
        <v>8202.6</v>
      </c>
      <c r="Q97" s="16">
        <f t="shared" si="56"/>
        <v>19227.6</v>
      </c>
      <c r="R97" s="17">
        <v>9614</v>
      </c>
      <c r="S97" s="7" t="s">
        <v>32</v>
      </c>
    </row>
    <row r="98" spans="1:19" ht="15" customHeight="1">
      <c r="A98" s="9"/>
      <c r="B98" s="7" t="s">
        <v>129</v>
      </c>
      <c r="C98" s="7" t="s">
        <v>29</v>
      </c>
      <c r="D98" s="11">
        <v>17687</v>
      </c>
      <c r="E98" s="11" t="s">
        <v>36</v>
      </c>
      <c r="F98" s="9"/>
      <c r="G98" s="9"/>
      <c r="H98" s="9"/>
      <c r="I98" s="9"/>
      <c r="J98" s="7" t="s">
        <v>30</v>
      </c>
      <c r="K98" s="16"/>
      <c r="L98" s="9"/>
      <c r="M98" s="9"/>
      <c r="N98" s="16"/>
      <c r="O98" s="16"/>
      <c r="P98" s="16"/>
      <c r="Q98" s="16"/>
      <c r="R98" s="17"/>
      <c r="S98" s="9"/>
    </row>
    <row r="99" spans="1:19" ht="15" customHeight="1">
      <c r="A99" s="9">
        <v>47</v>
      </c>
      <c r="B99" s="10" t="s">
        <v>130</v>
      </c>
      <c r="C99" s="10" t="s">
        <v>26</v>
      </c>
      <c r="D99" s="11">
        <v>20032</v>
      </c>
      <c r="E99" s="14">
        <v>27303</v>
      </c>
      <c r="F99" s="11">
        <v>41944</v>
      </c>
      <c r="G99" s="9"/>
      <c r="H99" s="9">
        <v>21</v>
      </c>
      <c r="I99" s="9">
        <v>70</v>
      </c>
      <c r="J99" s="7" t="s">
        <v>27</v>
      </c>
      <c r="K99" s="16">
        <v>60.21</v>
      </c>
      <c r="L99" s="9"/>
      <c r="M99" s="9"/>
      <c r="N99" s="16">
        <f aca="true" t="shared" si="57" ref="N99:N106">SUM(I99-K99)</f>
        <v>9.79</v>
      </c>
      <c r="O99" s="16">
        <f aca="true" t="shared" si="58" ref="O99:O106">N99*157.5</f>
        <v>1541.925</v>
      </c>
      <c r="P99" s="16">
        <f aca="true" t="shared" si="59" ref="P99:P106">H99*N99*3.78</f>
        <v>777.1301999999998</v>
      </c>
      <c r="Q99" s="16">
        <f aca="true" t="shared" si="60" ref="Q99:Q106">O99+P99</f>
        <v>2319.0552</v>
      </c>
      <c r="R99" s="17">
        <v>2319</v>
      </c>
      <c r="S99" s="7"/>
    </row>
    <row r="100" spans="1:19" ht="15" customHeight="1">
      <c r="A100" s="9"/>
      <c r="B100" s="7" t="s">
        <v>131</v>
      </c>
      <c r="C100" s="7" t="s">
        <v>29</v>
      </c>
      <c r="D100" s="11">
        <v>21797</v>
      </c>
      <c r="E100" s="11" t="s">
        <v>36</v>
      </c>
      <c r="F100" s="9"/>
      <c r="G100" s="9"/>
      <c r="H100" s="9"/>
      <c r="I100" s="9"/>
      <c r="J100" s="7" t="s">
        <v>30</v>
      </c>
      <c r="K100" s="16"/>
      <c r="L100" s="9"/>
      <c r="M100" s="9"/>
      <c r="N100" s="16"/>
      <c r="O100" s="16"/>
      <c r="P100" s="16"/>
      <c r="Q100" s="16"/>
      <c r="R100" s="17"/>
      <c r="S100" s="9"/>
    </row>
    <row r="101" spans="1:19" ht="15" customHeight="1">
      <c r="A101" s="9">
        <v>48</v>
      </c>
      <c r="B101" s="10" t="s">
        <v>132</v>
      </c>
      <c r="C101" s="10" t="s">
        <v>26</v>
      </c>
      <c r="D101" s="11">
        <v>13667</v>
      </c>
      <c r="E101" s="11">
        <v>21155</v>
      </c>
      <c r="F101" s="11">
        <v>35612</v>
      </c>
      <c r="G101" s="9"/>
      <c r="H101" s="9">
        <v>38</v>
      </c>
      <c r="I101" s="9">
        <v>70</v>
      </c>
      <c r="J101" s="7" t="s">
        <v>27</v>
      </c>
      <c r="K101" s="16">
        <v>28.82</v>
      </c>
      <c r="L101" s="9"/>
      <c r="M101" s="9"/>
      <c r="N101" s="16">
        <f t="shared" si="57"/>
        <v>41.18</v>
      </c>
      <c r="O101" s="16">
        <f t="shared" si="58"/>
        <v>6485.85</v>
      </c>
      <c r="P101" s="16">
        <f t="shared" si="59"/>
        <v>5915.0952</v>
      </c>
      <c r="Q101" s="16">
        <f t="shared" si="60"/>
        <v>12400.9452</v>
      </c>
      <c r="R101" s="17">
        <v>12401</v>
      </c>
      <c r="S101" s="9"/>
    </row>
    <row r="102" spans="1:19" ht="15" customHeight="1">
      <c r="A102" s="9"/>
      <c r="B102" s="7" t="s">
        <v>133</v>
      </c>
      <c r="C102" s="7" t="s">
        <v>29</v>
      </c>
      <c r="D102" s="11" t="s">
        <v>36</v>
      </c>
      <c r="E102" s="11" t="s">
        <v>36</v>
      </c>
      <c r="F102" s="9"/>
      <c r="G102" s="9"/>
      <c r="H102" s="9"/>
      <c r="I102" s="9"/>
      <c r="J102" s="7" t="s">
        <v>30</v>
      </c>
      <c r="K102" s="16"/>
      <c r="L102" s="9"/>
      <c r="M102" s="9"/>
      <c r="N102" s="16"/>
      <c r="O102" s="16"/>
      <c r="P102" s="16"/>
      <c r="Q102" s="16"/>
      <c r="R102" s="17"/>
      <c r="S102" s="21"/>
    </row>
    <row r="103" spans="1:19" ht="15" customHeight="1">
      <c r="A103" s="9">
        <v>49</v>
      </c>
      <c r="B103" s="10" t="s">
        <v>134</v>
      </c>
      <c r="C103" s="10" t="s">
        <v>26</v>
      </c>
      <c r="D103" s="11">
        <v>19116</v>
      </c>
      <c r="E103" s="14">
        <v>27030</v>
      </c>
      <c r="F103" s="11">
        <v>41030</v>
      </c>
      <c r="G103" s="9"/>
      <c r="H103" s="9">
        <v>21</v>
      </c>
      <c r="I103" s="9">
        <v>70</v>
      </c>
      <c r="J103" s="7" t="s">
        <v>27</v>
      </c>
      <c r="K103" s="16">
        <v>51.12</v>
      </c>
      <c r="L103" s="9"/>
      <c r="M103" s="9"/>
      <c r="N103" s="16">
        <f t="shared" si="57"/>
        <v>18.880000000000003</v>
      </c>
      <c r="O103" s="16">
        <f t="shared" si="58"/>
        <v>2973.6000000000004</v>
      </c>
      <c r="P103" s="16">
        <f t="shared" si="59"/>
        <v>1498.6944000000003</v>
      </c>
      <c r="Q103" s="16">
        <f t="shared" si="60"/>
        <v>4472.294400000001</v>
      </c>
      <c r="R103" s="17">
        <v>4472</v>
      </c>
      <c r="S103" s="7"/>
    </row>
    <row r="104" spans="1:19" ht="15" customHeight="1">
      <c r="A104" s="9"/>
      <c r="B104" s="10" t="s">
        <v>135</v>
      </c>
      <c r="C104" s="10" t="s">
        <v>29</v>
      </c>
      <c r="D104" s="11">
        <v>20061</v>
      </c>
      <c r="E104" s="14">
        <v>33970</v>
      </c>
      <c r="F104" s="11">
        <v>40149</v>
      </c>
      <c r="G104" s="9"/>
      <c r="H104" s="9">
        <v>2</v>
      </c>
      <c r="I104" s="9">
        <v>70</v>
      </c>
      <c r="J104" s="7" t="s">
        <v>30</v>
      </c>
      <c r="K104" s="16">
        <v>51.12</v>
      </c>
      <c r="L104" s="9"/>
      <c r="M104" s="9"/>
      <c r="N104" s="16">
        <f t="shared" si="57"/>
        <v>18.880000000000003</v>
      </c>
      <c r="O104" s="16">
        <f t="shared" si="58"/>
        <v>2973.6000000000004</v>
      </c>
      <c r="P104" s="16">
        <f t="shared" si="59"/>
        <v>142.73280000000003</v>
      </c>
      <c r="Q104" s="16">
        <f t="shared" si="60"/>
        <v>3116.3328000000006</v>
      </c>
      <c r="R104" s="17">
        <v>3116</v>
      </c>
      <c r="S104" s="7"/>
    </row>
    <row r="105" spans="1:19" ht="15" customHeight="1">
      <c r="A105" s="9">
        <v>50</v>
      </c>
      <c r="B105" s="10" t="s">
        <v>136</v>
      </c>
      <c r="C105" s="10" t="s">
        <v>26</v>
      </c>
      <c r="D105" s="11">
        <v>19269</v>
      </c>
      <c r="E105" s="14">
        <v>28825</v>
      </c>
      <c r="F105" s="9"/>
      <c r="G105" s="9"/>
      <c r="H105" s="9">
        <v>17</v>
      </c>
      <c r="I105" s="9">
        <v>70</v>
      </c>
      <c r="J105" s="7" t="s">
        <v>27</v>
      </c>
      <c r="K105" s="16">
        <v>0</v>
      </c>
      <c r="L105" s="9"/>
      <c r="M105" s="9"/>
      <c r="N105" s="16">
        <f t="shared" si="57"/>
        <v>70</v>
      </c>
      <c r="O105" s="16">
        <f t="shared" si="58"/>
        <v>11025</v>
      </c>
      <c r="P105" s="16">
        <f t="shared" si="59"/>
        <v>4498.2</v>
      </c>
      <c r="Q105" s="16">
        <f t="shared" si="60"/>
        <v>15523.2</v>
      </c>
      <c r="R105" s="17">
        <v>15523</v>
      </c>
      <c r="S105" s="9"/>
    </row>
    <row r="106" spans="1:19" ht="15" customHeight="1">
      <c r="A106" s="9"/>
      <c r="B106" s="10" t="s">
        <v>137</v>
      </c>
      <c r="C106" s="10" t="s">
        <v>29</v>
      </c>
      <c r="D106" s="11">
        <v>21247</v>
      </c>
      <c r="E106" s="14">
        <v>33970</v>
      </c>
      <c r="F106" s="11">
        <v>39509</v>
      </c>
      <c r="G106" s="9"/>
      <c r="H106" s="9">
        <v>2</v>
      </c>
      <c r="I106" s="9">
        <v>70</v>
      </c>
      <c r="J106" s="7" t="s">
        <v>30</v>
      </c>
      <c r="K106" s="16">
        <v>0</v>
      </c>
      <c r="L106" s="9"/>
      <c r="M106" s="9"/>
      <c r="N106" s="16">
        <f t="shared" si="57"/>
        <v>70</v>
      </c>
      <c r="O106" s="16">
        <f t="shared" si="58"/>
        <v>11025</v>
      </c>
      <c r="P106" s="16">
        <f t="shared" si="59"/>
        <v>529.1999999999999</v>
      </c>
      <c r="Q106" s="16">
        <f t="shared" si="60"/>
        <v>11554.2</v>
      </c>
      <c r="R106" s="17">
        <v>11554</v>
      </c>
      <c r="S106" s="9"/>
    </row>
  </sheetData>
  <sheetProtection/>
  <mergeCells count="68">
    <mergeCell ref="A1:S1"/>
    <mergeCell ref="A2:S2"/>
    <mergeCell ref="A3:S3"/>
    <mergeCell ref="A4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B4:B6"/>
    <mergeCell ref="C4:C6"/>
    <mergeCell ref="D4:D6"/>
    <mergeCell ref="E4:E6"/>
    <mergeCell ref="F4:F6"/>
    <mergeCell ref="G4:G6"/>
    <mergeCell ref="H4:H6"/>
    <mergeCell ref="I4:I6"/>
    <mergeCell ref="N4:N6"/>
    <mergeCell ref="R4:R6"/>
    <mergeCell ref="S4:S6"/>
    <mergeCell ref="O4:Q5"/>
    <mergeCell ref="J4:K5"/>
    <mergeCell ref="L4:M5"/>
  </mergeCells>
  <printOptions horizontalCentered="1"/>
  <pageMargins left="0" right="0" top="0.5902777777777778" bottom="0" header="0.5118055555555555" footer="0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2014-09-04T07:56:35Z</cp:lastPrinted>
  <dcterms:created xsi:type="dcterms:W3CDTF">2009-07-23T00:34:32Z</dcterms:created>
  <dcterms:modified xsi:type="dcterms:W3CDTF">2020-07-30T08:08:46Z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